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ESS Sunday 12.45pm  " sheetId="1" r:id="rId1"/>
    <sheet name="ESS 2.30pm" sheetId="2" r:id="rId2"/>
    <sheet name="ESS 11am" sheetId="3" r:id="rId3"/>
    <sheet name="ESS 12.45pm" sheetId="4" r:id="rId4"/>
  </sheets>
  <definedNames>
    <definedName name="_xlnm.Print_Area" localSheetId="2">'ESS 11am'!$A$1:$U$53</definedName>
    <definedName name="_xlnm.Print_Area" localSheetId="3">'ESS 12.45pm'!$A$1:$U$53</definedName>
    <definedName name="_xlnm.Print_Area" localSheetId="1">'ESS 2.30pm'!$A$1:$U$39</definedName>
    <definedName name="_xlnm.Print_Area" localSheetId="0">'ESS Sunday 12.45pm  '!$A$1:$V$36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<sst xmlns="http://schemas.openxmlformats.org/spreadsheetml/2006/main" count="641" uniqueCount="198">
  <si>
    <t>Early Summer Series 2005</t>
  </si>
  <si>
    <t>Number</t>
  </si>
  <si>
    <t>no. races held in series</t>
  </si>
  <si>
    <t>enter number in BK1</t>
  </si>
  <si>
    <t>Saturday</t>
  </si>
  <si>
    <t xml:space="preserve"> General Handicap</t>
  </si>
  <si>
    <t>Position</t>
  </si>
  <si>
    <t>of</t>
  </si>
  <si>
    <t>2/3*no races (rounded down)</t>
  </si>
  <si>
    <t>Best 7 of 11 races to score. No entries = 18 points</t>
  </si>
  <si>
    <t>races</t>
  </si>
  <si>
    <t>Points</t>
  </si>
  <si>
    <t>Boat</t>
  </si>
  <si>
    <t>Sail</t>
  </si>
  <si>
    <t>Class</t>
  </si>
  <si>
    <t>entered</t>
  </si>
  <si>
    <t>total</t>
  </si>
  <si>
    <t>highest single entry</t>
  </si>
  <si>
    <t>enter number in BK4</t>
  </si>
  <si>
    <t>Helm</t>
  </si>
  <si>
    <t>class</t>
  </si>
  <si>
    <t>number</t>
  </si>
  <si>
    <t>Handicap</t>
  </si>
  <si>
    <t>No Race</t>
  </si>
  <si>
    <t xml:space="preserve">Martin </t>
  </si>
  <si>
    <t>Vinson</t>
  </si>
  <si>
    <t>RS200</t>
  </si>
  <si>
    <t>Clive</t>
  </si>
  <si>
    <t>Friend</t>
  </si>
  <si>
    <t>Laser</t>
  </si>
  <si>
    <t>Patch</t>
  </si>
  <si>
    <t>Fillery</t>
  </si>
  <si>
    <t>Keith</t>
  </si>
  <si>
    <t>Gannon</t>
  </si>
  <si>
    <t>Ed</t>
  </si>
  <si>
    <t>Pepper</t>
  </si>
  <si>
    <t>Don</t>
  </si>
  <si>
    <t>Archer</t>
  </si>
  <si>
    <t>Julian</t>
  </si>
  <si>
    <t>Rickards</t>
  </si>
  <si>
    <t>Andy</t>
  </si>
  <si>
    <t>Bennett</t>
  </si>
  <si>
    <t>Enterprise</t>
  </si>
  <si>
    <t>Ray</t>
  </si>
  <si>
    <t>Bowdler</t>
  </si>
  <si>
    <t>Sue</t>
  </si>
  <si>
    <t>Pinnell</t>
  </si>
  <si>
    <t>Julie</t>
  </si>
  <si>
    <t>Harrison</t>
  </si>
  <si>
    <t>Bob</t>
  </si>
  <si>
    <t>Scott</t>
  </si>
  <si>
    <t>L.Eps</t>
  </si>
  <si>
    <t>Antonelli</t>
  </si>
  <si>
    <t>David</t>
  </si>
  <si>
    <t>Glover</t>
  </si>
  <si>
    <t>Vanda</t>
  </si>
  <si>
    <t>Young</t>
  </si>
  <si>
    <t>Solo</t>
  </si>
  <si>
    <t>Hartland</t>
  </si>
  <si>
    <t>Colin</t>
  </si>
  <si>
    <t>Dobner</t>
  </si>
  <si>
    <t>Paul</t>
  </si>
  <si>
    <t>Gallagher</t>
  </si>
  <si>
    <t>Chaplin</t>
  </si>
  <si>
    <t>Derek</t>
  </si>
  <si>
    <t>Goodway</t>
  </si>
  <si>
    <t>Jonathan</t>
  </si>
  <si>
    <t>Jowett</t>
  </si>
  <si>
    <t>James</t>
  </si>
  <si>
    <t>Dickinson</t>
  </si>
  <si>
    <t>Ewan</t>
  </si>
  <si>
    <t>Thomson</t>
  </si>
  <si>
    <t>L Radial</t>
  </si>
  <si>
    <t>Simon</t>
  </si>
  <si>
    <t>Pritchard</t>
  </si>
  <si>
    <t>John</t>
  </si>
  <si>
    <t>Gates</t>
  </si>
  <si>
    <t>Gull</t>
  </si>
  <si>
    <t xml:space="preserve">Norman </t>
  </si>
  <si>
    <t>Johnson</t>
  </si>
  <si>
    <t>Vareo</t>
  </si>
  <si>
    <t>Edmonds</t>
  </si>
  <si>
    <t>Derrick</t>
  </si>
  <si>
    <t>Carveth</t>
  </si>
  <si>
    <t>Peter</t>
  </si>
  <si>
    <t>Halliday</t>
  </si>
  <si>
    <t>Charles</t>
  </si>
  <si>
    <t>Gilham</t>
  </si>
  <si>
    <t>Sellings</t>
  </si>
  <si>
    <t>Blaze</t>
  </si>
  <si>
    <t>Carter</t>
  </si>
  <si>
    <t>Laura</t>
  </si>
  <si>
    <t>Topper</t>
  </si>
  <si>
    <t>Cecil</t>
  </si>
  <si>
    <t>Cubitt</t>
  </si>
  <si>
    <t>Adam</t>
  </si>
  <si>
    <t>Senior</t>
  </si>
  <si>
    <t>Laser4.7</t>
  </si>
  <si>
    <t>L</t>
  </si>
  <si>
    <t>Pyne</t>
  </si>
  <si>
    <t>Laser Radial</t>
  </si>
  <si>
    <t>Nigel</t>
  </si>
  <si>
    <t>Taylor</t>
  </si>
  <si>
    <t>Lester</t>
  </si>
  <si>
    <t>Tom</t>
  </si>
  <si>
    <t>Julia</t>
  </si>
  <si>
    <t>Gomersall</t>
  </si>
  <si>
    <t>Alan</t>
  </si>
  <si>
    <t>Pearce</t>
  </si>
  <si>
    <t>Tony</t>
  </si>
  <si>
    <t>Cook</t>
  </si>
  <si>
    <t>Laser2000</t>
  </si>
  <si>
    <t>Olliff</t>
  </si>
  <si>
    <t>Alex</t>
  </si>
  <si>
    <t>Torok</t>
  </si>
  <si>
    <t>Dave</t>
  </si>
  <si>
    <t>Waltham</t>
  </si>
  <si>
    <t>Comet</t>
  </si>
  <si>
    <t>T</t>
  </si>
  <si>
    <t>Hinton</t>
  </si>
  <si>
    <t xml:space="preserve">Rick </t>
  </si>
  <si>
    <t>Smith</t>
  </si>
  <si>
    <t>Early summer Series 2005</t>
  </si>
  <si>
    <t xml:space="preserve">Saturday  </t>
  </si>
  <si>
    <t>11:00am</t>
  </si>
  <si>
    <t>Best 7 of 11 races to score. No entries =  21 points</t>
  </si>
  <si>
    <t>P</t>
  </si>
  <si>
    <t>H</t>
  </si>
  <si>
    <t>Chapman</t>
  </si>
  <si>
    <t>Oliver</t>
  </si>
  <si>
    <t>Halford</t>
  </si>
  <si>
    <t>Dadds</t>
  </si>
  <si>
    <t>Val</t>
  </si>
  <si>
    <t>Urwin</t>
  </si>
  <si>
    <t xml:space="preserve">Comet </t>
  </si>
  <si>
    <t>Chris</t>
  </si>
  <si>
    <t>Huckin</t>
  </si>
  <si>
    <t>CometDuo</t>
  </si>
  <si>
    <t xml:space="preserve">Duncan </t>
  </si>
  <si>
    <t>Headley</t>
  </si>
  <si>
    <t>Elinor</t>
  </si>
  <si>
    <t>Kerr</t>
  </si>
  <si>
    <t>Kiely</t>
  </si>
  <si>
    <t>Roy</t>
  </si>
  <si>
    <t>Holden</t>
  </si>
  <si>
    <t>Steve</t>
  </si>
  <si>
    <t>Jones</t>
  </si>
  <si>
    <t>Nick</t>
  </si>
  <si>
    <t>Warren</t>
  </si>
  <si>
    <t>Hetherington</t>
  </si>
  <si>
    <t>Paxman</t>
  </si>
  <si>
    <t>Laurence</t>
  </si>
  <si>
    <t>Mulford</t>
  </si>
  <si>
    <t>Brett</t>
  </si>
  <si>
    <t>2:30pm</t>
  </si>
  <si>
    <t xml:space="preserve"> Personal Handicap</t>
  </si>
  <si>
    <t>Best  4 of 7 races to score. No entries =   12 points</t>
  </si>
  <si>
    <t>No Sheet</t>
  </si>
  <si>
    <t>Neil</t>
  </si>
  <si>
    <t>L2000</t>
  </si>
  <si>
    <t>Tim</t>
  </si>
  <si>
    <t>Hore</t>
  </si>
  <si>
    <t>Martin</t>
  </si>
  <si>
    <t>Burr</t>
  </si>
  <si>
    <t>L.Rad</t>
  </si>
  <si>
    <t>Stuart</t>
  </si>
  <si>
    <t>McGuire</t>
  </si>
  <si>
    <t>Nelson/HintonEnterprise</t>
  </si>
  <si>
    <t>T IV</t>
  </si>
  <si>
    <t>Fish</t>
  </si>
  <si>
    <t>Samtini</t>
  </si>
  <si>
    <t>Basra</t>
  </si>
  <si>
    <t>J</t>
  </si>
  <si>
    <t>Dickie</t>
  </si>
  <si>
    <t>LaserRadial</t>
  </si>
  <si>
    <t>Early Summer Series</t>
  </si>
  <si>
    <t>Sunday</t>
  </si>
  <si>
    <t>Best 7 of 11 races to score. No entries =  17 points</t>
  </si>
  <si>
    <t>Sheet</t>
  </si>
  <si>
    <t>No</t>
  </si>
  <si>
    <t>Missing</t>
  </si>
  <si>
    <t>Race</t>
  </si>
  <si>
    <t>Richard</t>
  </si>
  <si>
    <t>Cambrook</t>
  </si>
  <si>
    <t>Hurn</t>
  </si>
  <si>
    <t>Mike</t>
  </si>
  <si>
    <t>Osborne</t>
  </si>
  <si>
    <t>Champ</t>
  </si>
  <si>
    <t>Wilson</t>
  </si>
  <si>
    <t>Clifford</t>
  </si>
  <si>
    <t>Crawshaw</t>
  </si>
  <si>
    <t>Thorning</t>
  </si>
  <si>
    <t>Cara</t>
  </si>
  <si>
    <t>O'Toole</t>
  </si>
  <si>
    <t>Gerry</t>
  </si>
  <si>
    <t>Emes</t>
  </si>
  <si>
    <t>Kennedy</t>
  </si>
  <si>
    <t>Franklin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</si>
</sst>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dd/mm"/>
    <numFmt numFmtId="166" formatCode="m/d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22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quotePrefix="1">
      <alignment horizontal="left"/>
    </xf>
    <xf numFmtId="0" fontId="4" fillId="0" borderId="1" xfId="0" applyNumberFormat="1" applyFont="1" applyBorder="1" applyAlignment="1">
      <alignment/>
    </xf>
    <xf numFmtId="165" fontId="4" fillId="0" borderId="2" xfId="0" applyNumberFormat="1" applyFont="1" applyAlignment="1">
      <alignment/>
    </xf>
    <xf numFmtId="0" fontId="8" fillId="0" borderId="2" xfId="0" applyNumberFormat="1" applyFont="1" applyAlignment="1">
      <alignment/>
    </xf>
    <xf numFmtId="0" fontId="4" fillId="0" borderId="2" xfId="0" applyNumberFormat="1" applyFont="1" applyAlignment="1" quotePrefix="1">
      <alignment horizontal="left"/>
    </xf>
    <xf numFmtId="0" fontId="4" fillId="2" borderId="0" xfId="0" applyNumberFormat="1" applyFont="1" applyFill="1" applyAlignment="1">
      <alignment/>
    </xf>
    <xf numFmtId="14" fontId="4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quotePrefix="1">
      <alignment horizontal="left"/>
    </xf>
    <xf numFmtId="0" fontId="9" fillId="0" borderId="0" xfId="0" applyNumberFormat="1" applyFont="1" applyAlignment="1" quotePrefix="1">
      <alignment horizontal="left"/>
    </xf>
    <xf numFmtId="0" fontId="4" fillId="0" borderId="2" xfId="0" applyNumberFormat="1" applyFont="1" applyAlignment="1">
      <alignment/>
    </xf>
    <xf numFmtId="0" fontId="8" fillId="0" borderId="2" xfId="0" applyNumberFormat="1" applyFont="1" applyAlignment="1">
      <alignment horizontal="left"/>
    </xf>
    <xf numFmtId="0" fontId="8" fillId="0" borderId="2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horizontal="left"/>
    </xf>
    <xf numFmtId="0" fontId="4" fillId="0" borderId="2" xfId="0" applyNumberFormat="1" applyFont="1" applyAlignment="1">
      <alignment/>
    </xf>
    <xf numFmtId="0" fontId="8" fillId="0" borderId="3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3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3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/>
    </xf>
    <xf numFmtId="0" fontId="8" fillId="0" borderId="3" xfId="0" applyNumberFormat="1" applyFont="1" applyBorder="1" applyAlignment="1">
      <alignment horizontal="left"/>
    </xf>
    <xf numFmtId="0" fontId="8" fillId="0" borderId="5" xfId="0" applyNumberFormat="1" applyFont="1" applyAlignment="1">
      <alignment/>
    </xf>
    <xf numFmtId="0" fontId="8" fillId="0" borderId="6" xfId="0" applyNumberFormat="1" applyFont="1" applyBorder="1" applyAlignment="1">
      <alignment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2" xfId="0" applyNumberFormat="1" applyAlignment="1">
      <alignment/>
    </xf>
    <xf numFmtId="165" fontId="4" fillId="3" borderId="2" xfId="0" applyNumberFormat="1" applyFont="1" applyFill="1" applyAlignment="1">
      <alignment/>
    </xf>
    <xf numFmtId="0" fontId="10" fillId="3" borderId="0" xfId="0" applyNumberFormat="1" applyFont="1" applyFill="1" applyBorder="1" applyAlignment="1">
      <alignment/>
    </xf>
    <xf numFmtId="0" fontId="10" fillId="3" borderId="2" xfId="0" applyNumberFormat="1" applyFont="1" applyFill="1" applyAlignment="1">
      <alignment/>
    </xf>
    <xf numFmtId="0" fontId="10" fillId="3" borderId="2" xfId="0" applyNumberFormat="1" applyFont="1" applyFill="1" applyAlignment="1">
      <alignment/>
    </xf>
    <xf numFmtId="0" fontId="8" fillId="4" borderId="5" xfId="0" applyNumberFormat="1" applyFont="1" applyFill="1" applyAlignment="1">
      <alignment/>
    </xf>
    <xf numFmtId="0" fontId="8" fillId="4" borderId="5" xfId="0" applyNumberFormat="1" applyFont="1" applyFill="1" applyAlignment="1">
      <alignment/>
    </xf>
    <xf numFmtId="0" fontId="11" fillId="3" borderId="0" xfId="0" applyNumberFormat="1" applyFont="1" applyFill="1" applyAlignment="1">
      <alignment/>
    </xf>
    <xf numFmtId="0" fontId="11" fillId="5" borderId="0" xfId="0" applyNumberFormat="1" applyFont="1" applyFill="1" applyAlignment="1">
      <alignment/>
    </xf>
    <xf numFmtId="0" fontId="12" fillId="5" borderId="0" xfId="0" applyNumberFormat="1" applyFont="1" applyFill="1" applyAlignment="1">
      <alignment/>
    </xf>
    <xf numFmtId="0" fontId="13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L95"/>
  <sheetViews>
    <sheetView tabSelected="1" showOutlineSymbols="0" zoomScale="75" zoomScaleNormal="75" workbookViewId="0" topLeftCell="A1">
      <pane xSplit="7" ySplit="5" topLeftCell="S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9" sqref="A19:A36"/>
    </sheetView>
  </sheetViews>
  <sheetFormatPr defaultColWidth="9.6640625" defaultRowHeight="15"/>
  <cols>
    <col min="1" max="1" width="6.3359375" style="1" bestFit="1" customWidth="1"/>
    <col min="2" max="2" width="9.6640625" style="1" customWidth="1"/>
    <col min="3" max="3" width="9.88671875" style="1" bestFit="1" customWidth="1"/>
    <col min="4" max="4" width="8.88671875" style="1" customWidth="1"/>
    <col min="5" max="5" width="6.6640625" style="1" bestFit="1" customWidth="1"/>
    <col min="6" max="6" width="6.77734375" style="1" bestFit="1" customWidth="1"/>
    <col min="7" max="7" width="5.3359375" style="4" customWidth="1"/>
    <col min="8" max="11" width="6.3359375" style="1" bestFit="1" customWidth="1"/>
    <col min="12" max="12" width="6.3359375" style="51" bestFit="1" customWidth="1"/>
    <col min="13" max="15" width="6.3359375" style="1" bestFit="1" customWidth="1"/>
    <col min="16" max="16" width="6.3359375" style="1" customWidth="1"/>
    <col min="17" max="17" width="6.3359375" style="41" bestFit="1" customWidth="1"/>
    <col min="18" max="20" width="6.3359375" style="1" bestFit="1" customWidth="1"/>
    <col min="21" max="21" width="7.5546875" style="6" customWidth="1"/>
    <col min="22" max="22" width="5.6640625" style="6" customWidth="1"/>
    <col min="23" max="23" width="15.99609375" style="17" bestFit="1" customWidth="1"/>
    <col min="24" max="24" width="5.21484375" style="1" customWidth="1"/>
    <col min="25" max="56" width="7.6640625" style="1" customWidth="1"/>
    <col min="57" max="58" width="6.6640625" style="1" customWidth="1"/>
    <col min="59" max="60" width="7.6640625" style="1" customWidth="1"/>
    <col min="61" max="62" width="6.6640625" style="1" customWidth="1"/>
    <col min="63" max="64" width="7.6640625" style="1" customWidth="1"/>
    <col min="65" max="16384" width="9.6640625" style="1" customWidth="1"/>
  </cols>
  <sheetData>
    <row r="1" spans="2:64" ht="18">
      <c r="B1" s="2" t="s">
        <v>175</v>
      </c>
      <c r="E1" s="3"/>
      <c r="H1" s="5">
        <v>38445</v>
      </c>
      <c r="I1" s="5">
        <v>38452</v>
      </c>
      <c r="J1" s="5">
        <v>38461</v>
      </c>
      <c r="K1" s="5">
        <v>38466</v>
      </c>
      <c r="L1" s="42">
        <v>38473</v>
      </c>
      <c r="M1" s="5">
        <v>38480</v>
      </c>
      <c r="N1" s="5">
        <v>38487</v>
      </c>
      <c r="O1" s="5">
        <v>38494</v>
      </c>
      <c r="P1" s="5">
        <v>38501</v>
      </c>
      <c r="Q1" s="5">
        <v>38508</v>
      </c>
      <c r="R1" s="5">
        <v>38515</v>
      </c>
      <c r="S1" s="5">
        <v>38522</v>
      </c>
      <c r="T1" s="5">
        <v>38529</v>
      </c>
      <c r="U1" s="6" t="s">
        <v>1</v>
      </c>
      <c r="W1" s="7" t="s">
        <v>2</v>
      </c>
      <c r="X1" s="8">
        <v>11</v>
      </c>
      <c r="Y1" s="1" t="s">
        <v>3</v>
      </c>
      <c r="AB1" s="9"/>
      <c r="AF1" s="9"/>
      <c r="AJ1" s="9"/>
      <c r="AN1" s="9"/>
      <c r="AR1" s="9"/>
      <c r="AV1" s="9"/>
      <c r="AZ1" s="9"/>
      <c r="BD1" s="9"/>
      <c r="BH1" s="9"/>
      <c r="BL1" s="9"/>
    </row>
    <row r="2" spans="2:28" ht="18">
      <c r="B2" s="2" t="s">
        <v>176</v>
      </c>
      <c r="C2" s="10">
        <v>0.53125</v>
      </c>
      <c r="D2" s="2" t="s">
        <v>5</v>
      </c>
      <c r="H2" s="11" t="s">
        <v>6</v>
      </c>
      <c r="I2" s="12" t="s">
        <v>6</v>
      </c>
      <c r="J2" s="11" t="s">
        <v>6</v>
      </c>
      <c r="K2" s="11" t="s">
        <v>6</v>
      </c>
      <c r="L2" s="43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11" t="s">
        <v>6</v>
      </c>
      <c r="U2" s="6" t="s">
        <v>7</v>
      </c>
      <c r="W2" s="7" t="s">
        <v>8</v>
      </c>
      <c r="X2" s="1">
        <f>ROUNDDOWN(X1*2/3,0)</f>
        <v>7</v>
      </c>
      <c r="AB2" s="9"/>
    </row>
    <row r="3" spans="2:24" ht="15">
      <c r="B3" s="13" t="s">
        <v>177</v>
      </c>
      <c r="H3" s="14"/>
      <c r="I3" s="14"/>
      <c r="J3" s="14"/>
      <c r="K3" s="14"/>
      <c r="L3" s="44"/>
      <c r="M3" s="14"/>
      <c r="N3" s="14"/>
      <c r="O3" s="14"/>
      <c r="P3" s="14"/>
      <c r="Q3" s="14"/>
      <c r="R3" s="14"/>
      <c r="S3" s="14"/>
      <c r="T3" s="14"/>
      <c r="U3" s="15" t="s">
        <v>10</v>
      </c>
      <c r="V3" s="16" t="s">
        <v>11</v>
      </c>
      <c r="X3" s="18"/>
    </row>
    <row r="4" spans="2:25" ht="14.25">
      <c r="B4" s="19"/>
      <c r="D4" s="1" t="s">
        <v>12</v>
      </c>
      <c r="E4" s="1" t="s">
        <v>13</v>
      </c>
      <c r="F4" s="1" t="s">
        <v>14</v>
      </c>
      <c r="G4" s="4" t="s">
        <v>126</v>
      </c>
      <c r="H4" s="20"/>
      <c r="I4" s="20"/>
      <c r="J4" s="20"/>
      <c r="K4" s="20"/>
      <c r="L4" s="45" t="s">
        <v>178</v>
      </c>
      <c r="M4" s="20"/>
      <c r="N4" s="20"/>
      <c r="O4" s="20"/>
      <c r="P4" s="20" t="s">
        <v>179</v>
      </c>
      <c r="Q4" s="20"/>
      <c r="R4" s="20"/>
      <c r="S4" s="20"/>
      <c r="T4" s="20"/>
      <c r="U4" s="6" t="s">
        <v>15</v>
      </c>
      <c r="V4" s="6" t="s">
        <v>16</v>
      </c>
      <c r="W4" s="17" t="s">
        <v>17</v>
      </c>
      <c r="X4" s="8">
        <v>16</v>
      </c>
      <c r="Y4" s="1" t="s">
        <v>18</v>
      </c>
    </row>
    <row r="5" spans="1:24" ht="14.25">
      <c r="A5" s="1" t="s">
        <v>6</v>
      </c>
      <c r="B5" s="1" t="s">
        <v>19</v>
      </c>
      <c r="D5" s="1" t="s">
        <v>20</v>
      </c>
      <c r="E5" s="1" t="s">
        <v>21</v>
      </c>
      <c r="F5" s="1" t="s">
        <v>22</v>
      </c>
      <c r="G5" s="4" t="s">
        <v>127</v>
      </c>
      <c r="H5" s="20">
        <v>4</v>
      </c>
      <c r="I5" s="20">
        <v>9</v>
      </c>
      <c r="J5" s="14">
        <v>9</v>
      </c>
      <c r="K5" s="14">
        <v>3</v>
      </c>
      <c r="L5" s="44" t="s">
        <v>180</v>
      </c>
      <c r="M5" s="14">
        <v>8</v>
      </c>
      <c r="N5" s="14">
        <v>4</v>
      </c>
      <c r="O5" s="14">
        <v>16</v>
      </c>
      <c r="P5" s="14" t="s">
        <v>181</v>
      </c>
      <c r="Q5" s="14">
        <v>10</v>
      </c>
      <c r="R5" s="14">
        <v>7</v>
      </c>
      <c r="S5" s="14">
        <v>5</v>
      </c>
      <c r="T5" s="14">
        <v>9</v>
      </c>
      <c r="W5" s="16"/>
      <c r="X5" s="1">
        <f>X4+1</f>
        <v>17</v>
      </c>
    </row>
    <row r="6" spans="1:24" s="26" customFormat="1" ht="14.25">
      <c r="A6" s="21">
        <v>1</v>
      </c>
      <c r="B6" s="27" t="s">
        <v>182</v>
      </c>
      <c r="C6" s="27" t="s">
        <v>183</v>
      </c>
      <c r="D6" s="22" t="s">
        <v>57</v>
      </c>
      <c r="E6" s="28">
        <v>3844</v>
      </c>
      <c r="F6" s="27">
        <v>1155</v>
      </c>
      <c r="G6" s="29"/>
      <c r="H6" s="25">
        <v>1</v>
      </c>
      <c r="I6" s="25">
        <v>1</v>
      </c>
      <c r="J6" s="25">
        <v>1</v>
      </c>
      <c r="K6" s="25">
        <v>2</v>
      </c>
      <c r="L6" s="46"/>
      <c r="M6" s="25">
        <v>2</v>
      </c>
      <c r="N6" s="25">
        <v>1</v>
      </c>
      <c r="O6" s="25">
        <v>4</v>
      </c>
      <c r="P6" s="47"/>
      <c r="Q6" s="25">
        <v>3</v>
      </c>
      <c r="R6" s="25">
        <v>2</v>
      </c>
      <c r="S6" s="25">
        <v>1</v>
      </c>
      <c r="T6" s="25">
        <v>3</v>
      </c>
      <c r="U6" s="25">
        <f aca="true" t="shared" si="0" ref="U6:U36">COUNTA(H6:T6)</f>
        <v>11</v>
      </c>
      <c r="V6" s="25">
        <v>9</v>
      </c>
      <c r="W6" s="16">
        <f aca="true" t="shared" si="1" ref="W6:W36">SMALL(H6:T6,1)</f>
        <v>1</v>
      </c>
      <c r="X6" s="26">
        <f aca="true" t="shared" si="2" ref="X6:X36">SMALL(H6:T6,2)</f>
        <v>1</v>
      </c>
    </row>
    <row r="7" spans="1:24" s="26" customFormat="1" ht="14.25">
      <c r="A7" s="21">
        <v>2</v>
      </c>
      <c r="B7" s="27" t="s">
        <v>32</v>
      </c>
      <c r="C7" s="27" t="s">
        <v>90</v>
      </c>
      <c r="D7" s="27" t="s">
        <v>57</v>
      </c>
      <c r="E7" s="28">
        <v>4557</v>
      </c>
      <c r="F7" s="27">
        <v>1155</v>
      </c>
      <c r="G7" s="29"/>
      <c r="H7" s="25"/>
      <c r="I7" s="25"/>
      <c r="J7" s="25">
        <v>7</v>
      </c>
      <c r="K7" s="25">
        <v>3</v>
      </c>
      <c r="L7" s="46"/>
      <c r="M7" s="25">
        <v>7</v>
      </c>
      <c r="N7" s="25"/>
      <c r="O7" s="25">
        <v>7</v>
      </c>
      <c r="P7" s="47"/>
      <c r="Q7" s="25">
        <v>2</v>
      </c>
      <c r="R7" s="25">
        <v>1</v>
      </c>
      <c r="S7" s="25">
        <v>2</v>
      </c>
      <c r="T7" s="25">
        <v>4</v>
      </c>
      <c r="U7" s="25">
        <f t="shared" si="0"/>
        <v>8</v>
      </c>
      <c r="V7" s="25">
        <v>26</v>
      </c>
      <c r="W7" s="16">
        <f t="shared" si="1"/>
        <v>1</v>
      </c>
      <c r="X7" s="26">
        <f t="shared" si="2"/>
        <v>2</v>
      </c>
    </row>
    <row r="8" spans="1:24" s="26" customFormat="1" ht="14.25">
      <c r="A8" s="21">
        <v>3</v>
      </c>
      <c r="B8" s="21" t="s">
        <v>61</v>
      </c>
      <c r="C8" s="21" t="s">
        <v>184</v>
      </c>
      <c r="D8" s="21" t="s">
        <v>57</v>
      </c>
      <c r="E8" s="21">
        <v>4256</v>
      </c>
      <c r="F8" s="21">
        <v>1155</v>
      </c>
      <c r="G8" s="24"/>
      <c r="H8" s="32">
        <v>2</v>
      </c>
      <c r="I8" s="32">
        <v>4</v>
      </c>
      <c r="J8" s="32">
        <v>3</v>
      </c>
      <c r="K8" s="32"/>
      <c r="L8" s="46"/>
      <c r="M8" s="32">
        <v>1</v>
      </c>
      <c r="N8" s="32"/>
      <c r="O8" s="32">
        <v>5</v>
      </c>
      <c r="P8" s="46"/>
      <c r="Q8" s="25"/>
      <c r="R8" s="32"/>
      <c r="S8" s="32">
        <v>4</v>
      </c>
      <c r="T8" s="32"/>
      <c r="U8" s="25">
        <f t="shared" si="0"/>
        <v>6</v>
      </c>
      <c r="V8" s="25">
        <f aca="true" t="shared" si="3" ref="V8:V36">SUM(H8:T8)+(X$2-U8)*X$5</f>
        <v>36</v>
      </c>
      <c r="W8" s="16">
        <f t="shared" si="1"/>
        <v>1</v>
      </c>
      <c r="X8" s="26">
        <f t="shared" si="2"/>
        <v>2</v>
      </c>
    </row>
    <row r="9" spans="1:24" s="26" customFormat="1" ht="14.25">
      <c r="A9" s="21">
        <v>4</v>
      </c>
      <c r="B9" s="22" t="s">
        <v>185</v>
      </c>
      <c r="C9" s="22" t="s">
        <v>186</v>
      </c>
      <c r="D9" s="27" t="s">
        <v>57</v>
      </c>
      <c r="E9" s="23">
        <v>4245</v>
      </c>
      <c r="F9" s="22">
        <v>1155</v>
      </c>
      <c r="G9" s="24"/>
      <c r="H9" s="25">
        <v>5</v>
      </c>
      <c r="I9" s="25"/>
      <c r="J9" s="25">
        <v>4</v>
      </c>
      <c r="K9" s="25">
        <v>1</v>
      </c>
      <c r="L9" s="46"/>
      <c r="M9" s="25"/>
      <c r="N9" s="25"/>
      <c r="O9" s="25">
        <v>17</v>
      </c>
      <c r="P9" s="47"/>
      <c r="Q9" s="25">
        <v>5</v>
      </c>
      <c r="R9" s="25"/>
      <c r="S9" s="25"/>
      <c r="T9" s="25"/>
      <c r="U9" s="25">
        <f t="shared" si="0"/>
        <v>5</v>
      </c>
      <c r="V9" s="25">
        <f t="shared" si="3"/>
        <v>66</v>
      </c>
      <c r="W9" s="16">
        <f t="shared" si="1"/>
        <v>1</v>
      </c>
      <c r="X9" s="26">
        <f t="shared" si="2"/>
        <v>4</v>
      </c>
    </row>
    <row r="10" spans="1:24" s="26" customFormat="1" ht="14.25">
      <c r="A10" s="21">
        <v>5</v>
      </c>
      <c r="B10" s="22" t="s">
        <v>53</v>
      </c>
      <c r="C10" s="22" t="s">
        <v>54</v>
      </c>
      <c r="D10" s="27" t="s">
        <v>29</v>
      </c>
      <c r="E10" s="23">
        <v>52435</v>
      </c>
      <c r="F10" s="22">
        <v>1078</v>
      </c>
      <c r="G10" s="29"/>
      <c r="H10" s="25"/>
      <c r="I10" s="25">
        <v>7</v>
      </c>
      <c r="J10" s="25"/>
      <c r="K10" s="25"/>
      <c r="L10" s="46"/>
      <c r="M10" s="25">
        <v>3</v>
      </c>
      <c r="N10" s="25"/>
      <c r="O10" s="25">
        <v>13</v>
      </c>
      <c r="P10" s="47"/>
      <c r="Q10" s="25"/>
      <c r="R10" s="25"/>
      <c r="S10" s="25">
        <v>3</v>
      </c>
      <c r="T10" s="25">
        <v>8</v>
      </c>
      <c r="U10" s="25">
        <f t="shared" si="0"/>
        <v>5</v>
      </c>
      <c r="V10" s="25">
        <f t="shared" si="3"/>
        <v>68</v>
      </c>
      <c r="W10" s="16">
        <f t="shared" si="1"/>
        <v>3</v>
      </c>
      <c r="X10" s="26">
        <f t="shared" si="2"/>
        <v>3</v>
      </c>
    </row>
    <row r="11" spans="1:24" s="26" customFormat="1" ht="14.25">
      <c r="A11" s="21">
        <v>6</v>
      </c>
      <c r="B11" s="22" t="s">
        <v>53</v>
      </c>
      <c r="C11" s="22" t="s">
        <v>58</v>
      </c>
      <c r="D11" s="22" t="s">
        <v>57</v>
      </c>
      <c r="E11" s="23">
        <v>4086</v>
      </c>
      <c r="F11" s="22">
        <v>1155</v>
      </c>
      <c r="G11" s="29"/>
      <c r="H11" s="25"/>
      <c r="I11" s="25">
        <v>2</v>
      </c>
      <c r="J11" s="25"/>
      <c r="K11" s="25"/>
      <c r="L11" s="46"/>
      <c r="M11" s="25"/>
      <c r="N11" s="25">
        <v>3</v>
      </c>
      <c r="O11" s="25">
        <v>10</v>
      </c>
      <c r="P11" s="47"/>
      <c r="Q11" s="25">
        <v>7</v>
      </c>
      <c r="R11" s="25"/>
      <c r="S11" s="25"/>
      <c r="T11" s="25"/>
      <c r="U11" s="25">
        <f t="shared" si="0"/>
        <v>4</v>
      </c>
      <c r="V11" s="25">
        <f t="shared" si="3"/>
        <v>73</v>
      </c>
      <c r="W11" s="16">
        <f t="shared" si="1"/>
        <v>2</v>
      </c>
      <c r="X11" s="26">
        <f t="shared" si="2"/>
        <v>3</v>
      </c>
    </row>
    <row r="12" spans="1:24" s="26" customFormat="1" ht="14.25">
      <c r="A12" s="21">
        <v>7</v>
      </c>
      <c r="B12" s="22" t="s">
        <v>145</v>
      </c>
      <c r="C12" s="22" t="s">
        <v>146</v>
      </c>
      <c r="D12" s="22" t="s">
        <v>57</v>
      </c>
      <c r="E12" s="23">
        <v>4146</v>
      </c>
      <c r="F12" s="22">
        <v>1155</v>
      </c>
      <c r="G12" s="29"/>
      <c r="H12" s="25"/>
      <c r="I12" s="25"/>
      <c r="J12" s="25">
        <v>2</v>
      </c>
      <c r="K12" s="25"/>
      <c r="L12" s="46"/>
      <c r="M12" s="25"/>
      <c r="N12" s="25"/>
      <c r="O12" s="25">
        <v>1</v>
      </c>
      <c r="P12" s="47"/>
      <c r="Q12" s="25">
        <v>4</v>
      </c>
      <c r="R12" s="25"/>
      <c r="S12" s="25"/>
      <c r="T12" s="25"/>
      <c r="U12" s="25">
        <f t="shared" si="0"/>
        <v>3</v>
      </c>
      <c r="V12" s="25">
        <f t="shared" si="3"/>
        <v>75</v>
      </c>
      <c r="W12" s="16">
        <f t="shared" si="1"/>
        <v>1</v>
      </c>
      <c r="X12" s="26">
        <f t="shared" si="2"/>
        <v>2</v>
      </c>
    </row>
    <row r="13" spans="1:24" s="26" customFormat="1" ht="14.25">
      <c r="A13" s="21">
        <v>8</v>
      </c>
      <c r="B13" s="27" t="s">
        <v>40</v>
      </c>
      <c r="C13" s="27" t="s">
        <v>187</v>
      </c>
      <c r="D13" s="22" t="s">
        <v>57</v>
      </c>
      <c r="E13" s="28">
        <v>4165</v>
      </c>
      <c r="F13" s="27">
        <v>1155</v>
      </c>
      <c r="G13" s="29"/>
      <c r="H13" s="25"/>
      <c r="I13" s="25"/>
      <c r="J13" s="25">
        <v>5</v>
      </c>
      <c r="K13" s="25"/>
      <c r="L13" s="46"/>
      <c r="M13" s="25"/>
      <c r="N13" s="25"/>
      <c r="O13" s="25"/>
      <c r="P13" s="47"/>
      <c r="Q13" s="25"/>
      <c r="R13" s="25">
        <v>3</v>
      </c>
      <c r="S13" s="25"/>
      <c r="T13" s="25">
        <v>2</v>
      </c>
      <c r="U13" s="25">
        <f t="shared" si="0"/>
        <v>3</v>
      </c>
      <c r="V13" s="25">
        <f t="shared" si="3"/>
        <v>78</v>
      </c>
      <c r="W13" s="16">
        <f t="shared" si="1"/>
        <v>2</v>
      </c>
      <c r="X13" s="26">
        <f t="shared" si="2"/>
        <v>3</v>
      </c>
    </row>
    <row r="14" spans="1:24" s="26" customFormat="1" ht="14.25">
      <c r="A14" s="21">
        <v>9</v>
      </c>
      <c r="B14" s="27" t="s">
        <v>66</v>
      </c>
      <c r="C14" s="27" t="s">
        <v>188</v>
      </c>
      <c r="D14" s="27" t="s">
        <v>57</v>
      </c>
      <c r="E14" s="27">
        <v>4416</v>
      </c>
      <c r="F14" s="27">
        <v>1155</v>
      </c>
      <c r="G14" s="29"/>
      <c r="H14" s="25">
        <v>4</v>
      </c>
      <c r="I14" s="25">
        <v>5</v>
      </c>
      <c r="J14" s="25"/>
      <c r="K14" s="25"/>
      <c r="L14" s="46"/>
      <c r="M14" s="25">
        <v>6</v>
      </c>
      <c r="N14" s="25"/>
      <c r="O14" s="25"/>
      <c r="P14" s="47"/>
      <c r="Q14" s="25"/>
      <c r="R14" s="25"/>
      <c r="S14" s="25"/>
      <c r="T14" s="25"/>
      <c r="U14" s="25">
        <f t="shared" si="0"/>
        <v>3</v>
      </c>
      <c r="V14" s="25">
        <f t="shared" si="3"/>
        <v>83</v>
      </c>
      <c r="W14" s="16">
        <f t="shared" si="1"/>
        <v>4</v>
      </c>
      <c r="X14" s="26">
        <f t="shared" si="2"/>
        <v>5</v>
      </c>
    </row>
    <row r="15" spans="1:24" s="26" customFormat="1" ht="14.25">
      <c r="A15" s="21">
        <v>10</v>
      </c>
      <c r="B15" s="22" t="s">
        <v>91</v>
      </c>
      <c r="C15" s="22" t="s">
        <v>54</v>
      </c>
      <c r="D15" s="22" t="s">
        <v>92</v>
      </c>
      <c r="E15" s="23">
        <v>23395</v>
      </c>
      <c r="F15" s="22">
        <v>1290</v>
      </c>
      <c r="G15" s="29"/>
      <c r="H15" s="25"/>
      <c r="I15" s="25">
        <v>6</v>
      </c>
      <c r="J15" s="25"/>
      <c r="K15" s="25"/>
      <c r="L15" s="46"/>
      <c r="M15" s="25">
        <v>4</v>
      </c>
      <c r="N15" s="25"/>
      <c r="O15" s="25"/>
      <c r="P15" s="47"/>
      <c r="Q15" s="25"/>
      <c r="R15" s="25"/>
      <c r="S15" s="25"/>
      <c r="T15" s="25">
        <v>7</v>
      </c>
      <c r="U15" s="25">
        <f t="shared" si="0"/>
        <v>3</v>
      </c>
      <c r="V15" s="25">
        <f t="shared" si="3"/>
        <v>85</v>
      </c>
      <c r="W15" s="16">
        <f t="shared" si="1"/>
        <v>4</v>
      </c>
      <c r="X15" s="26">
        <f t="shared" si="2"/>
        <v>6</v>
      </c>
    </row>
    <row r="16" spans="1:24" s="26" customFormat="1" ht="14.25">
      <c r="A16" s="21">
        <v>11</v>
      </c>
      <c r="B16" s="27" t="s">
        <v>45</v>
      </c>
      <c r="C16" s="27" t="s">
        <v>46</v>
      </c>
      <c r="D16" s="27" t="s">
        <v>26</v>
      </c>
      <c r="E16" s="28">
        <v>313</v>
      </c>
      <c r="F16" s="27">
        <v>1059</v>
      </c>
      <c r="G16" s="24"/>
      <c r="H16" s="25"/>
      <c r="I16" s="25"/>
      <c r="J16" s="25"/>
      <c r="K16" s="25"/>
      <c r="L16" s="46"/>
      <c r="M16" s="25"/>
      <c r="N16" s="25"/>
      <c r="O16" s="25">
        <v>6</v>
      </c>
      <c r="P16" s="47"/>
      <c r="Q16" s="25">
        <v>8</v>
      </c>
      <c r="R16" s="25"/>
      <c r="S16" s="25">
        <v>5</v>
      </c>
      <c r="T16" s="25"/>
      <c r="U16" s="25">
        <f t="shared" si="0"/>
        <v>3</v>
      </c>
      <c r="V16" s="25">
        <f t="shared" si="3"/>
        <v>87</v>
      </c>
      <c r="W16" s="16">
        <f t="shared" si="1"/>
        <v>5</v>
      </c>
      <c r="X16" s="26">
        <f t="shared" si="2"/>
        <v>6</v>
      </c>
    </row>
    <row r="17" spans="1:24" s="26" customFormat="1" ht="14.25">
      <c r="A17" s="21">
        <v>12</v>
      </c>
      <c r="B17" s="30" t="s">
        <v>189</v>
      </c>
      <c r="C17" s="27" t="s">
        <v>190</v>
      </c>
      <c r="D17" s="22" t="s">
        <v>57</v>
      </c>
      <c r="E17" s="28">
        <v>4353</v>
      </c>
      <c r="F17" s="27">
        <v>1155</v>
      </c>
      <c r="G17" s="29"/>
      <c r="H17" s="25"/>
      <c r="I17" s="25"/>
      <c r="J17" s="25"/>
      <c r="K17" s="25"/>
      <c r="L17" s="46"/>
      <c r="M17" s="25"/>
      <c r="N17" s="25"/>
      <c r="O17" s="25">
        <v>3</v>
      </c>
      <c r="P17" s="47"/>
      <c r="Q17" s="25">
        <v>1</v>
      </c>
      <c r="R17" s="25"/>
      <c r="S17" s="25"/>
      <c r="T17" s="25"/>
      <c r="U17" s="25">
        <f t="shared" si="0"/>
        <v>2</v>
      </c>
      <c r="V17" s="25">
        <f t="shared" si="3"/>
        <v>89</v>
      </c>
      <c r="W17" s="16">
        <f t="shared" si="1"/>
        <v>1</v>
      </c>
      <c r="X17" s="26">
        <f t="shared" si="2"/>
        <v>3</v>
      </c>
    </row>
    <row r="18" spans="1:24" s="26" customFormat="1" ht="14.25">
      <c r="A18" s="21">
        <v>13</v>
      </c>
      <c r="B18" s="21" t="s">
        <v>84</v>
      </c>
      <c r="C18" s="21" t="s">
        <v>191</v>
      </c>
      <c r="D18" s="21" t="s">
        <v>57</v>
      </c>
      <c r="E18" s="21">
        <v>4452</v>
      </c>
      <c r="F18" s="21">
        <v>1155</v>
      </c>
      <c r="G18" s="24"/>
      <c r="H18" s="32"/>
      <c r="I18" s="32"/>
      <c r="J18" s="32"/>
      <c r="K18" s="32"/>
      <c r="L18" s="46"/>
      <c r="M18" s="32">
        <v>5</v>
      </c>
      <c r="N18" s="32"/>
      <c r="O18" s="32">
        <v>9</v>
      </c>
      <c r="P18" s="46"/>
      <c r="Q18" s="25"/>
      <c r="R18" s="32"/>
      <c r="S18" s="32"/>
      <c r="T18" s="32">
        <v>10</v>
      </c>
      <c r="U18" s="25">
        <f t="shared" si="0"/>
        <v>3</v>
      </c>
      <c r="V18" s="25">
        <f t="shared" si="3"/>
        <v>92</v>
      </c>
      <c r="W18" s="16">
        <f t="shared" si="1"/>
        <v>5</v>
      </c>
      <c r="X18" s="26">
        <f t="shared" si="2"/>
        <v>9</v>
      </c>
    </row>
    <row r="19" spans="1:24" s="26" customFormat="1" ht="14.25">
      <c r="A19" s="21">
        <v>14</v>
      </c>
      <c r="B19" s="27" t="s">
        <v>55</v>
      </c>
      <c r="C19" s="27" t="s">
        <v>56</v>
      </c>
      <c r="D19" s="27" t="s">
        <v>57</v>
      </c>
      <c r="E19" s="27">
        <v>4620</v>
      </c>
      <c r="F19" s="27">
        <v>1155</v>
      </c>
      <c r="G19" s="29"/>
      <c r="H19" s="25"/>
      <c r="I19" s="25"/>
      <c r="J19" s="25"/>
      <c r="K19" s="25"/>
      <c r="L19" s="46"/>
      <c r="M19" s="25"/>
      <c r="N19" s="25"/>
      <c r="O19" s="25">
        <v>8</v>
      </c>
      <c r="P19" s="47"/>
      <c r="Q19" s="25"/>
      <c r="R19" s="25"/>
      <c r="S19" s="25"/>
      <c r="T19" s="25">
        <v>1</v>
      </c>
      <c r="U19" s="25">
        <f t="shared" si="0"/>
        <v>2</v>
      </c>
      <c r="V19" s="25">
        <f t="shared" si="3"/>
        <v>94</v>
      </c>
      <c r="W19" s="16">
        <f t="shared" si="1"/>
        <v>1</v>
      </c>
      <c r="X19" s="26">
        <f t="shared" si="2"/>
        <v>8</v>
      </c>
    </row>
    <row r="20" spans="1:24" s="26" customFormat="1" ht="14.25">
      <c r="A20" s="21">
        <v>15</v>
      </c>
      <c r="B20" s="22" t="s">
        <v>160</v>
      </c>
      <c r="C20" s="22" t="s">
        <v>161</v>
      </c>
      <c r="D20" s="22" t="s">
        <v>57</v>
      </c>
      <c r="E20" s="23">
        <v>4446</v>
      </c>
      <c r="F20" s="22">
        <v>1155</v>
      </c>
      <c r="G20" s="24"/>
      <c r="H20" s="25"/>
      <c r="I20" s="25"/>
      <c r="J20" s="25">
        <v>6</v>
      </c>
      <c r="K20" s="25"/>
      <c r="L20" s="46"/>
      <c r="M20" s="25"/>
      <c r="N20" s="25">
        <v>5</v>
      </c>
      <c r="O20" s="25"/>
      <c r="P20" s="47"/>
      <c r="Q20" s="25"/>
      <c r="R20" s="25"/>
      <c r="S20" s="25"/>
      <c r="T20" s="25"/>
      <c r="U20" s="25">
        <f t="shared" si="0"/>
        <v>2</v>
      </c>
      <c r="V20" s="25">
        <f t="shared" si="3"/>
        <v>96</v>
      </c>
      <c r="W20" s="16">
        <f t="shared" si="1"/>
        <v>5</v>
      </c>
      <c r="X20" s="26">
        <f t="shared" si="2"/>
        <v>6</v>
      </c>
    </row>
    <row r="21" spans="1:24" s="26" customFormat="1" ht="14.25">
      <c r="A21" s="21">
        <v>16</v>
      </c>
      <c r="B21" s="27" t="s">
        <v>192</v>
      </c>
      <c r="C21" s="27" t="s">
        <v>54</v>
      </c>
      <c r="D21" s="27" t="s">
        <v>92</v>
      </c>
      <c r="E21" s="28">
        <v>29343</v>
      </c>
      <c r="F21" s="27">
        <v>1290</v>
      </c>
      <c r="G21" s="29"/>
      <c r="H21" s="25"/>
      <c r="I21" s="25"/>
      <c r="J21" s="25">
        <v>8</v>
      </c>
      <c r="K21" s="25"/>
      <c r="L21" s="46"/>
      <c r="M21" s="25">
        <v>9</v>
      </c>
      <c r="N21" s="25"/>
      <c r="O21" s="25"/>
      <c r="P21" s="47"/>
      <c r="Q21" s="25"/>
      <c r="R21" s="25"/>
      <c r="S21" s="25"/>
      <c r="T21" s="25"/>
      <c r="U21" s="25">
        <f t="shared" si="0"/>
        <v>2</v>
      </c>
      <c r="V21" s="25">
        <f t="shared" si="3"/>
        <v>102</v>
      </c>
      <c r="W21" s="16">
        <f t="shared" si="1"/>
        <v>8</v>
      </c>
      <c r="X21" s="26">
        <f t="shared" si="2"/>
        <v>9</v>
      </c>
    </row>
    <row r="22" spans="1:24" s="26" customFormat="1" ht="14.25">
      <c r="A22" s="21">
        <v>17</v>
      </c>
      <c r="B22" s="22" t="s">
        <v>45</v>
      </c>
      <c r="C22" s="22" t="s">
        <v>52</v>
      </c>
      <c r="D22" s="22" t="s">
        <v>26</v>
      </c>
      <c r="E22" s="23">
        <v>587</v>
      </c>
      <c r="F22" s="21">
        <v>1059</v>
      </c>
      <c r="G22" s="24"/>
      <c r="H22" s="25"/>
      <c r="I22" s="25"/>
      <c r="J22" s="25"/>
      <c r="K22" s="25"/>
      <c r="L22" s="46"/>
      <c r="M22" s="25"/>
      <c r="N22" s="25"/>
      <c r="O22" s="25">
        <v>2</v>
      </c>
      <c r="P22" s="47"/>
      <c r="Q22" s="25"/>
      <c r="R22" s="25"/>
      <c r="S22" s="25"/>
      <c r="T22" s="25"/>
      <c r="U22" s="25">
        <f t="shared" si="0"/>
        <v>1</v>
      </c>
      <c r="V22" s="25">
        <f t="shared" si="3"/>
        <v>104</v>
      </c>
      <c r="W22" s="16">
        <f t="shared" si="1"/>
        <v>2</v>
      </c>
      <c r="X22" s="26" t="e">
        <f t="shared" si="2"/>
        <v>#NUM!</v>
      </c>
    </row>
    <row r="23" spans="1:24" s="26" customFormat="1" ht="14.25">
      <c r="A23" s="21">
        <v>18</v>
      </c>
      <c r="B23" s="22" t="s">
        <v>160</v>
      </c>
      <c r="C23" s="22" t="s">
        <v>193</v>
      </c>
      <c r="D23" s="22" t="s">
        <v>42</v>
      </c>
      <c r="E23" s="23">
        <v>22492</v>
      </c>
      <c r="F23" s="22">
        <v>1116</v>
      </c>
      <c r="G23" s="24"/>
      <c r="H23" s="25"/>
      <c r="I23" s="25"/>
      <c r="J23" s="25"/>
      <c r="K23" s="25"/>
      <c r="L23" s="46"/>
      <c r="M23" s="25"/>
      <c r="N23" s="25">
        <v>2</v>
      </c>
      <c r="O23" s="25"/>
      <c r="P23" s="47"/>
      <c r="Q23" s="25"/>
      <c r="R23" s="25"/>
      <c r="S23" s="25"/>
      <c r="T23" s="25"/>
      <c r="U23" s="25">
        <f t="shared" si="0"/>
        <v>1</v>
      </c>
      <c r="V23" s="25">
        <f t="shared" si="3"/>
        <v>104</v>
      </c>
      <c r="W23" s="16">
        <f t="shared" si="1"/>
        <v>2</v>
      </c>
      <c r="X23" s="26" t="e">
        <f t="shared" si="2"/>
        <v>#NUM!</v>
      </c>
    </row>
    <row r="24" spans="1:24" s="26" customFormat="1" ht="14.25">
      <c r="A24" s="21">
        <v>19</v>
      </c>
      <c r="B24" s="22" t="s">
        <v>84</v>
      </c>
      <c r="C24" s="22" t="s">
        <v>85</v>
      </c>
      <c r="D24" s="22" t="s">
        <v>57</v>
      </c>
      <c r="E24" s="23">
        <v>1381</v>
      </c>
      <c r="F24" s="22">
        <v>1155</v>
      </c>
      <c r="G24" s="29"/>
      <c r="H24" s="25"/>
      <c r="I24" s="25"/>
      <c r="J24" s="25"/>
      <c r="K24" s="25"/>
      <c r="L24" s="46"/>
      <c r="M24" s="25"/>
      <c r="N24" s="25"/>
      <c r="O24" s="25">
        <v>11</v>
      </c>
      <c r="P24" s="47"/>
      <c r="Q24" s="25"/>
      <c r="R24" s="25">
        <v>8</v>
      </c>
      <c r="S24" s="25"/>
      <c r="T24" s="25"/>
      <c r="U24" s="25">
        <f t="shared" si="0"/>
        <v>2</v>
      </c>
      <c r="V24" s="25">
        <f t="shared" si="3"/>
        <v>104</v>
      </c>
      <c r="W24" s="16">
        <f t="shared" si="1"/>
        <v>8</v>
      </c>
      <c r="X24" s="26">
        <f t="shared" si="2"/>
        <v>11</v>
      </c>
    </row>
    <row r="25" spans="1:24" s="26" customFormat="1" ht="14.25">
      <c r="A25" s="21">
        <v>20</v>
      </c>
      <c r="B25" s="22" t="s">
        <v>59</v>
      </c>
      <c r="C25" s="22" t="s">
        <v>60</v>
      </c>
      <c r="D25" s="22" t="s">
        <v>57</v>
      </c>
      <c r="E25" s="23">
        <v>4295</v>
      </c>
      <c r="F25" s="22">
        <v>1155</v>
      </c>
      <c r="G25" s="24"/>
      <c r="H25" s="25"/>
      <c r="I25" s="25">
        <v>3</v>
      </c>
      <c r="J25" s="25"/>
      <c r="K25" s="25"/>
      <c r="L25" s="46"/>
      <c r="M25" s="25"/>
      <c r="N25" s="25"/>
      <c r="O25" s="25"/>
      <c r="P25" s="47"/>
      <c r="Q25" s="25"/>
      <c r="R25" s="25"/>
      <c r="S25" s="25"/>
      <c r="T25" s="25"/>
      <c r="U25" s="25">
        <f t="shared" si="0"/>
        <v>1</v>
      </c>
      <c r="V25" s="25">
        <f t="shared" si="3"/>
        <v>105</v>
      </c>
      <c r="W25" s="16">
        <f t="shared" si="1"/>
        <v>3</v>
      </c>
      <c r="X25" s="26" t="e">
        <f t="shared" si="2"/>
        <v>#NUM!</v>
      </c>
    </row>
    <row r="26" spans="1:24" s="26" customFormat="1" ht="14.25">
      <c r="A26" s="21">
        <v>21</v>
      </c>
      <c r="B26" s="22" t="s">
        <v>194</v>
      </c>
      <c r="C26" s="22" t="s">
        <v>195</v>
      </c>
      <c r="D26" s="27" t="s">
        <v>29</v>
      </c>
      <c r="E26" s="23">
        <v>130820</v>
      </c>
      <c r="F26" s="27">
        <v>1078</v>
      </c>
      <c r="G26" s="29"/>
      <c r="H26" s="25">
        <v>3</v>
      </c>
      <c r="I26" s="25"/>
      <c r="J26" s="25"/>
      <c r="K26" s="25"/>
      <c r="L26" s="46"/>
      <c r="M26" s="25"/>
      <c r="N26" s="25"/>
      <c r="O26" s="25"/>
      <c r="P26" s="47"/>
      <c r="Q26" s="25"/>
      <c r="R26" s="25"/>
      <c r="S26" s="25"/>
      <c r="T26" s="25"/>
      <c r="U26" s="25">
        <f t="shared" si="0"/>
        <v>1</v>
      </c>
      <c r="V26" s="25">
        <f t="shared" si="3"/>
        <v>105</v>
      </c>
      <c r="W26" s="16">
        <f t="shared" si="1"/>
        <v>3</v>
      </c>
      <c r="X26" s="26" t="e">
        <f t="shared" si="2"/>
        <v>#NUM!</v>
      </c>
    </row>
    <row r="27" spans="1:24" s="26" customFormat="1" ht="14.25">
      <c r="A27" s="21">
        <v>22</v>
      </c>
      <c r="B27" s="27" t="s">
        <v>38</v>
      </c>
      <c r="C27" s="27" t="s">
        <v>39</v>
      </c>
      <c r="D27" s="27" t="s">
        <v>26</v>
      </c>
      <c r="E27" s="28">
        <v>946</v>
      </c>
      <c r="F27" s="27">
        <v>1059</v>
      </c>
      <c r="G27" s="29"/>
      <c r="H27" s="25"/>
      <c r="I27" s="25"/>
      <c r="J27" s="25"/>
      <c r="K27" s="25"/>
      <c r="L27" s="46"/>
      <c r="M27" s="25"/>
      <c r="N27" s="25"/>
      <c r="O27" s="25"/>
      <c r="P27" s="47"/>
      <c r="Q27" s="25"/>
      <c r="R27" s="25">
        <v>4</v>
      </c>
      <c r="S27" s="25"/>
      <c r="T27" s="25"/>
      <c r="U27" s="25">
        <f t="shared" si="0"/>
        <v>1</v>
      </c>
      <c r="V27" s="25">
        <f t="shared" si="3"/>
        <v>106</v>
      </c>
      <c r="W27" s="16">
        <f t="shared" si="1"/>
        <v>4</v>
      </c>
      <c r="X27" s="26" t="e">
        <f t="shared" si="2"/>
        <v>#NUM!</v>
      </c>
    </row>
    <row r="28" spans="1:24" s="26" customFormat="1" ht="14.25">
      <c r="A28" s="21">
        <v>23</v>
      </c>
      <c r="B28" s="27" t="s">
        <v>66</v>
      </c>
      <c r="C28" s="27" t="s">
        <v>67</v>
      </c>
      <c r="D28" s="27" t="s">
        <v>57</v>
      </c>
      <c r="E28" s="23">
        <v>4283</v>
      </c>
      <c r="F28" s="27">
        <v>1155</v>
      </c>
      <c r="G28" s="24"/>
      <c r="H28" s="25"/>
      <c r="I28" s="25"/>
      <c r="J28" s="25"/>
      <c r="K28" s="25"/>
      <c r="L28" s="46"/>
      <c r="M28" s="25"/>
      <c r="N28" s="25"/>
      <c r="O28" s="25"/>
      <c r="P28" s="47"/>
      <c r="Q28" s="25"/>
      <c r="R28" s="25"/>
      <c r="S28" s="25"/>
      <c r="T28" s="25">
        <v>5</v>
      </c>
      <c r="U28" s="25">
        <f t="shared" si="0"/>
        <v>1</v>
      </c>
      <c r="V28" s="25">
        <f t="shared" si="3"/>
        <v>107</v>
      </c>
      <c r="W28" s="16">
        <f t="shared" si="1"/>
        <v>5</v>
      </c>
      <c r="X28" s="26" t="e">
        <f t="shared" si="2"/>
        <v>#NUM!</v>
      </c>
    </row>
    <row r="29" spans="1:24" s="26" customFormat="1" ht="14.25">
      <c r="A29" s="21">
        <v>24</v>
      </c>
      <c r="B29" s="30" t="s">
        <v>68</v>
      </c>
      <c r="C29" s="27" t="s">
        <v>69</v>
      </c>
      <c r="D29" s="27" t="s">
        <v>26</v>
      </c>
      <c r="E29" s="28">
        <v>948</v>
      </c>
      <c r="F29" s="27">
        <v>1059</v>
      </c>
      <c r="G29" s="24"/>
      <c r="H29" s="25"/>
      <c r="I29" s="25"/>
      <c r="J29" s="25"/>
      <c r="K29" s="25"/>
      <c r="L29" s="46"/>
      <c r="M29" s="25"/>
      <c r="N29" s="25"/>
      <c r="O29" s="25"/>
      <c r="P29" s="47"/>
      <c r="Q29" s="25"/>
      <c r="R29" s="25"/>
      <c r="S29" s="25"/>
      <c r="T29" s="25">
        <v>6</v>
      </c>
      <c r="U29" s="25">
        <f t="shared" si="0"/>
        <v>1</v>
      </c>
      <c r="V29" s="25">
        <f t="shared" si="3"/>
        <v>108</v>
      </c>
      <c r="W29" s="16">
        <f t="shared" si="1"/>
        <v>6</v>
      </c>
      <c r="X29" s="26" t="e">
        <f t="shared" si="2"/>
        <v>#NUM!</v>
      </c>
    </row>
    <row r="30" spans="1:24" s="26" customFormat="1" ht="14.25">
      <c r="A30" s="21">
        <v>25</v>
      </c>
      <c r="B30" s="21" t="s">
        <v>64</v>
      </c>
      <c r="C30" s="21" t="s">
        <v>196</v>
      </c>
      <c r="D30" s="21" t="s">
        <v>26</v>
      </c>
      <c r="E30" s="21">
        <v>946</v>
      </c>
      <c r="F30" s="21">
        <v>1059</v>
      </c>
      <c r="G30" s="24"/>
      <c r="H30" s="25"/>
      <c r="I30" s="25">
        <v>8</v>
      </c>
      <c r="J30" s="25"/>
      <c r="K30" s="25"/>
      <c r="L30" s="46"/>
      <c r="M30" s="25"/>
      <c r="N30" s="25"/>
      <c r="O30" s="25"/>
      <c r="P30" s="47"/>
      <c r="Q30" s="25"/>
      <c r="R30" s="25"/>
      <c r="S30" s="25"/>
      <c r="T30" s="25"/>
      <c r="U30" s="25">
        <f t="shared" si="0"/>
        <v>1</v>
      </c>
      <c r="V30" s="25">
        <f t="shared" si="3"/>
        <v>110</v>
      </c>
      <c r="W30" s="16">
        <f t="shared" si="1"/>
        <v>8</v>
      </c>
      <c r="X30" s="26" t="e">
        <f t="shared" si="2"/>
        <v>#NUM!</v>
      </c>
    </row>
    <row r="31" spans="1:24" s="26" customFormat="1" ht="14.25">
      <c r="A31" s="21">
        <v>26</v>
      </c>
      <c r="B31" s="22" t="s">
        <v>36</v>
      </c>
      <c r="C31" s="22" t="s">
        <v>37</v>
      </c>
      <c r="D31" s="22" t="s">
        <v>26</v>
      </c>
      <c r="E31" s="23">
        <v>945</v>
      </c>
      <c r="F31" s="21">
        <v>1059</v>
      </c>
      <c r="G31" s="24"/>
      <c r="H31" s="25"/>
      <c r="I31" s="25"/>
      <c r="J31" s="25">
        <v>9</v>
      </c>
      <c r="K31" s="25"/>
      <c r="L31" s="46"/>
      <c r="M31" s="25"/>
      <c r="N31" s="25"/>
      <c r="O31" s="25"/>
      <c r="P31" s="47"/>
      <c r="Q31" s="25"/>
      <c r="R31" s="25"/>
      <c r="S31" s="25"/>
      <c r="T31" s="25"/>
      <c r="U31" s="25">
        <f t="shared" si="0"/>
        <v>1</v>
      </c>
      <c r="V31" s="25">
        <f t="shared" si="3"/>
        <v>111</v>
      </c>
      <c r="W31" s="16">
        <f t="shared" si="1"/>
        <v>9</v>
      </c>
      <c r="X31" s="26" t="e">
        <f t="shared" si="2"/>
        <v>#NUM!</v>
      </c>
    </row>
    <row r="32" spans="1:24" s="26" customFormat="1" ht="14.25">
      <c r="A32" s="21">
        <v>27</v>
      </c>
      <c r="B32" s="22" t="s">
        <v>73</v>
      </c>
      <c r="C32" s="22" t="s">
        <v>74</v>
      </c>
      <c r="D32" s="27" t="s">
        <v>29</v>
      </c>
      <c r="E32" s="23">
        <v>150320</v>
      </c>
      <c r="F32" s="22">
        <v>1078</v>
      </c>
      <c r="G32" s="29"/>
      <c r="H32" s="25"/>
      <c r="I32" s="25">
        <v>9</v>
      </c>
      <c r="J32" s="25"/>
      <c r="K32" s="25"/>
      <c r="L32" s="46"/>
      <c r="M32" s="25"/>
      <c r="N32" s="25"/>
      <c r="O32" s="25"/>
      <c r="P32" s="47"/>
      <c r="Q32" s="25"/>
      <c r="R32" s="25"/>
      <c r="S32" s="25"/>
      <c r="T32" s="25"/>
      <c r="U32" s="25">
        <f t="shared" si="0"/>
        <v>1</v>
      </c>
      <c r="V32" s="25">
        <f t="shared" si="3"/>
        <v>111</v>
      </c>
      <c r="W32" s="16">
        <f t="shared" si="1"/>
        <v>9</v>
      </c>
      <c r="X32" s="26" t="e">
        <f t="shared" si="2"/>
        <v>#NUM!</v>
      </c>
    </row>
    <row r="33" spans="1:24" s="26" customFormat="1" ht="14.25">
      <c r="A33" s="21">
        <v>28</v>
      </c>
      <c r="B33" s="27" t="s">
        <v>132</v>
      </c>
      <c r="C33" s="27" t="s">
        <v>133</v>
      </c>
      <c r="D33" s="27" t="s">
        <v>134</v>
      </c>
      <c r="E33" s="28">
        <v>362</v>
      </c>
      <c r="F33" s="27">
        <v>1173</v>
      </c>
      <c r="G33" s="24"/>
      <c r="H33" s="25"/>
      <c r="I33" s="25"/>
      <c r="J33" s="25"/>
      <c r="K33" s="25"/>
      <c r="L33" s="46"/>
      <c r="M33" s="25"/>
      <c r="N33" s="25"/>
      <c r="O33" s="25"/>
      <c r="P33" s="47"/>
      <c r="Q33" s="25">
        <v>11</v>
      </c>
      <c r="R33" s="25"/>
      <c r="S33" s="25"/>
      <c r="T33" s="25"/>
      <c r="U33" s="25">
        <f t="shared" si="0"/>
        <v>1</v>
      </c>
      <c r="V33" s="25">
        <f t="shared" si="3"/>
        <v>113</v>
      </c>
      <c r="W33" s="16">
        <f t="shared" si="1"/>
        <v>11</v>
      </c>
      <c r="X33" s="26" t="e">
        <f t="shared" si="2"/>
        <v>#NUM!</v>
      </c>
    </row>
    <row r="34" spans="1:24" s="26" customFormat="1" ht="14.25">
      <c r="A34" s="21">
        <v>29</v>
      </c>
      <c r="B34" s="22" t="s">
        <v>47</v>
      </c>
      <c r="C34" s="22" t="s">
        <v>48</v>
      </c>
      <c r="D34" s="22" t="s">
        <v>26</v>
      </c>
      <c r="E34" s="23">
        <v>589</v>
      </c>
      <c r="F34" s="22">
        <v>1059</v>
      </c>
      <c r="G34" s="29"/>
      <c r="H34" s="25"/>
      <c r="I34" s="25"/>
      <c r="J34" s="25"/>
      <c r="K34" s="25"/>
      <c r="L34" s="46"/>
      <c r="M34" s="25"/>
      <c r="N34" s="25"/>
      <c r="O34" s="25">
        <v>12</v>
      </c>
      <c r="P34" s="47"/>
      <c r="Q34" s="25"/>
      <c r="R34" s="25"/>
      <c r="S34" s="25"/>
      <c r="T34" s="25"/>
      <c r="U34" s="25">
        <f t="shared" si="0"/>
        <v>1</v>
      </c>
      <c r="V34" s="25">
        <f t="shared" si="3"/>
        <v>114</v>
      </c>
      <c r="W34" s="16">
        <f t="shared" si="1"/>
        <v>12</v>
      </c>
      <c r="X34" s="26" t="e">
        <f t="shared" si="2"/>
        <v>#NUM!</v>
      </c>
    </row>
    <row r="35" spans="1:24" s="26" customFormat="1" ht="14.25">
      <c r="A35" s="21">
        <v>30</v>
      </c>
      <c r="B35" s="22" t="s">
        <v>151</v>
      </c>
      <c r="C35" s="22" t="s">
        <v>152</v>
      </c>
      <c r="D35" s="27" t="s">
        <v>117</v>
      </c>
      <c r="E35" s="23">
        <v>470</v>
      </c>
      <c r="F35" s="22">
        <v>1173</v>
      </c>
      <c r="G35" s="24"/>
      <c r="H35" s="25"/>
      <c r="I35" s="25"/>
      <c r="J35" s="25"/>
      <c r="K35" s="25"/>
      <c r="L35" s="46"/>
      <c r="M35" s="25"/>
      <c r="N35" s="25"/>
      <c r="O35" s="25">
        <v>17</v>
      </c>
      <c r="P35" s="47"/>
      <c r="Q35" s="25"/>
      <c r="R35" s="25"/>
      <c r="S35" s="25"/>
      <c r="T35" s="25"/>
      <c r="U35" s="25">
        <f t="shared" si="0"/>
        <v>1</v>
      </c>
      <c r="V35" s="25">
        <f t="shared" si="3"/>
        <v>119</v>
      </c>
      <c r="W35" s="16">
        <f t="shared" si="1"/>
        <v>17</v>
      </c>
      <c r="X35" s="26" t="e">
        <f t="shared" si="2"/>
        <v>#NUM!</v>
      </c>
    </row>
    <row r="36" spans="1:24" s="26" customFormat="1" ht="14.25">
      <c r="A36" s="21">
        <v>31</v>
      </c>
      <c r="B36" s="22" t="s">
        <v>84</v>
      </c>
      <c r="C36" s="22" t="s">
        <v>197</v>
      </c>
      <c r="D36" s="27" t="s">
        <v>26</v>
      </c>
      <c r="E36" s="23">
        <v>852</v>
      </c>
      <c r="F36" s="22">
        <v>1059</v>
      </c>
      <c r="G36" s="24"/>
      <c r="H36" s="25"/>
      <c r="I36" s="25"/>
      <c r="J36" s="25"/>
      <c r="K36" s="25"/>
      <c r="L36" s="46"/>
      <c r="M36" s="25"/>
      <c r="N36" s="25"/>
      <c r="O36" s="25">
        <v>17</v>
      </c>
      <c r="P36" s="47"/>
      <c r="Q36" s="25"/>
      <c r="R36" s="25"/>
      <c r="S36" s="25"/>
      <c r="T36" s="25"/>
      <c r="U36" s="25">
        <f t="shared" si="0"/>
        <v>1</v>
      </c>
      <c r="V36" s="25">
        <f t="shared" si="3"/>
        <v>119</v>
      </c>
      <c r="W36" s="16">
        <f t="shared" si="1"/>
        <v>17</v>
      </c>
      <c r="X36" s="26" t="e">
        <f t="shared" si="2"/>
        <v>#NUM!</v>
      </c>
    </row>
    <row r="37" spans="7:23" s="26" customFormat="1" ht="14.25">
      <c r="G37" s="36"/>
      <c r="L37" s="48"/>
      <c r="Q37" s="6"/>
      <c r="U37" s="6"/>
      <c r="V37" s="6"/>
      <c r="W37" s="16"/>
    </row>
    <row r="38" spans="7:23" s="26" customFormat="1" ht="14.25">
      <c r="G38" s="36"/>
      <c r="L38" s="48"/>
      <c r="Q38" s="6"/>
      <c r="U38" s="6"/>
      <c r="V38" s="6"/>
      <c r="W38" s="16"/>
    </row>
    <row r="39" spans="7:23" s="26" customFormat="1" ht="15">
      <c r="G39" s="36"/>
      <c r="I39" s="37"/>
      <c r="L39" s="48"/>
      <c r="Q39" s="6"/>
      <c r="U39" s="6"/>
      <c r="V39" s="6"/>
      <c r="W39" s="16"/>
    </row>
    <row r="40" spans="7:23" s="26" customFormat="1" ht="15">
      <c r="G40" s="36"/>
      <c r="I40" s="37"/>
      <c r="L40" s="48"/>
      <c r="Q40" s="6"/>
      <c r="U40" s="6"/>
      <c r="V40" s="6"/>
      <c r="W40" s="16"/>
    </row>
    <row r="41" spans="7:23" s="26" customFormat="1" ht="15">
      <c r="G41" s="36"/>
      <c r="I41" s="37"/>
      <c r="L41" s="48"/>
      <c r="Q41" s="6"/>
      <c r="U41" s="6"/>
      <c r="V41" s="6"/>
      <c r="W41" s="16"/>
    </row>
    <row r="42" spans="7:23" s="26" customFormat="1" ht="14.25">
      <c r="G42" s="36"/>
      <c r="I42" s="1"/>
      <c r="L42" s="49"/>
      <c r="Q42" s="6"/>
      <c r="U42" s="6"/>
      <c r="V42" s="6"/>
      <c r="W42" s="16"/>
    </row>
    <row r="43" spans="7:23" s="26" customFormat="1" ht="14.25">
      <c r="G43" s="36"/>
      <c r="I43" s="1"/>
      <c r="L43" s="49"/>
      <c r="Q43" s="6"/>
      <c r="U43" s="6"/>
      <c r="V43" s="6"/>
      <c r="W43" s="16"/>
    </row>
    <row r="44" spans="7:23" s="26" customFormat="1" ht="14.25">
      <c r="G44" s="36"/>
      <c r="I44" s="1"/>
      <c r="L44" s="49"/>
      <c r="Q44" s="6"/>
      <c r="U44" s="6"/>
      <c r="V44" s="6"/>
      <c r="W44" s="16"/>
    </row>
    <row r="45" spans="7:23" s="26" customFormat="1" ht="14.25">
      <c r="G45" s="36"/>
      <c r="I45" s="1"/>
      <c r="L45" s="49"/>
      <c r="Q45" s="6"/>
      <c r="U45" s="6"/>
      <c r="V45" s="6"/>
      <c r="W45" s="16"/>
    </row>
    <row r="46" spans="7:23" s="26" customFormat="1" ht="14.25">
      <c r="G46" s="36"/>
      <c r="I46" s="1"/>
      <c r="L46" s="49"/>
      <c r="Q46" s="6"/>
      <c r="U46" s="6"/>
      <c r="V46" s="6"/>
      <c r="W46" s="16"/>
    </row>
    <row r="47" spans="7:23" s="26" customFormat="1" ht="14.25">
      <c r="G47" s="36"/>
      <c r="I47" s="1"/>
      <c r="L47" s="49"/>
      <c r="Q47" s="6"/>
      <c r="U47" s="6"/>
      <c r="V47" s="6"/>
      <c r="W47" s="16"/>
    </row>
    <row r="48" spans="7:23" s="26" customFormat="1" ht="14.25">
      <c r="G48" s="36"/>
      <c r="I48" s="1"/>
      <c r="L48" s="49"/>
      <c r="Q48" s="6"/>
      <c r="U48" s="6"/>
      <c r="V48" s="6"/>
      <c r="W48" s="16"/>
    </row>
    <row r="49" spans="7:23" s="37" customFormat="1" ht="15">
      <c r="G49" s="38"/>
      <c r="I49" s="1"/>
      <c r="L49" s="50"/>
      <c r="Q49" s="39"/>
      <c r="U49" s="6"/>
      <c r="V49" s="6"/>
      <c r="W49" s="40"/>
    </row>
    <row r="50" spans="7:23" s="37" customFormat="1" ht="15">
      <c r="G50" s="38"/>
      <c r="I50" s="1"/>
      <c r="L50" s="50"/>
      <c r="Q50" s="39"/>
      <c r="U50" s="6"/>
      <c r="V50" s="6"/>
      <c r="W50" s="40"/>
    </row>
    <row r="51" spans="7:23" s="37" customFormat="1" ht="15">
      <c r="G51" s="38"/>
      <c r="L51" s="50"/>
      <c r="Q51" s="39"/>
      <c r="U51" s="6"/>
      <c r="V51" s="6"/>
      <c r="W51" s="40"/>
    </row>
    <row r="52" spans="7:23" s="37" customFormat="1" ht="15">
      <c r="G52" s="38"/>
      <c r="I52" s="1"/>
      <c r="L52" s="50"/>
      <c r="Q52" s="39"/>
      <c r="U52" s="6"/>
      <c r="V52" s="6"/>
      <c r="W52" s="40"/>
    </row>
    <row r="53" spans="7:23" s="37" customFormat="1" ht="15">
      <c r="G53" s="38"/>
      <c r="I53" s="1"/>
      <c r="L53" s="50"/>
      <c r="Q53" s="39"/>
      <c r="U53" s="6"/>
      <c r="V53" s="6"/>
      <c r="W53" s="40"/>
    </row>
    <row r="54" spans="7:23" s="37" customFormat="1" ht="15">
      <c r="G54" s="38"/>
      <c r="L54" s="50"/>
      <c r="Q54" s="39"/>
      <c r="U54" s="6"/>
      <c r="V54" s="6"/>
      <c r="W54" s="40"/>
    </row>
    <row r="55" spans="7:23" s="37" customFormat="1" ht="15">
      <c r="G55" s="38"/>
      <c r="I55" s="1"/>
      <c r="L55" s="50"/>
      <c r="Q55" s="39"/>
      <c r="U55" s="6"/>
      <c r="V55" s="6"/>
      <c r="W55" s="40"/>
    </row>
    <row r="56" spans="7:23" s="37" customFormat="1" ht="15">
      <c r="G56" s="38"/>
      <c r="I56" s="1"/>
      <c r="L56" s="50"/>
      <c r="Q56" s="39"/>
      <c r="U56" s="6"/>
      <c r="V56" s="6"/>
      <c r="W56" s="40"/>
    </row>
    <row r="57" spans="7:23" s="37" customFormat="1" ht="15">
      <c r="G57" s="38"/>
      <c r="L57" s="50"/>
      <c r="Q57" s="39"/>
      <c r="U57" s="6"/>
      <c r="V57" s="6"/>
      <c r="W57" s="40"/>
    </row>
    <row r="58" spans="7:23" s="37" customFormat="1" ht="15">
      <c r="G58" s="38"/>
      <c r="I58" s="1"/>
      <c r="L58" s="50"/>
      <c r="Q58" s="39"/>
      <c r="U58" s="6"/>
      <c r="V58" s="6"/>
      <c r="W58" s="40"/>
    </row>
    <row r="59" spans="7:23" s="37" customFormat="1" ht="15">
      <c r="G59" s="38"/>
      <c r="I59" s="1"/>
      <c r="L59" s="50"/>
      <c r="Q59" s="39"/>
      <c r="U59" s="6"/>
      <c r="V59" s="6"/>
      <c r="W59" s="40"/>
    </row>
    <row r="60" spans="7:23" s="37" customFormat="1" ht="15">
      <c r="G60" s="38"/>
      <c r="L60" s="50"/>
      <c r="Q60" s="39"/>
      <c r="U60" s="6"/>
      <c r="V60" s="6"/>
      <c r="W60" s="40"/>
    </row>
    <row r="61" spans="7:23" s="37" customFormat="1" ht="15">
      <c r="G61" s="38"/>
      <c r="I61" s="1"/>
      <c r="L61" s="50"/>
      <c r="Q61" s="39"/>
      <c r="U61" s="6"/>
      <c r="V61" s="6"/>
      <c r="W61" s="40"/>
    </row>
    <row r="62" spans="7:23" s="37" customFormat="1" ht="15">
      <c r="G62" s="38"/>
      <c r="I62" s="1"/>
      <c r="L62" s="50"/>
      <c r="Q62" s="39"/>
      <c r="U62" s="6"/>
      <c r="V62" s="6"/>
      <c r="W62" s="40"/>
    </row>
    <row r="63" spans="7:23" s="37" customFormat="1" ht="15">
      <c r="G63" s="38"/>
      <c r="L63" s="50"/>
      <c r="Q63" s="39"/>
      <c r="U63" s="6"/>
      <c r="V63" s="6"/>
      <c r="W63" s="40"/>
    </row>
    <row r="64" spans="7:23" s="37" customFormat="1" ht="15">
      <c r="G64" s="38"/>
      <c r="I64" s="26"/>
      <c r="L64" s="50"/>
      <c r="Q64" s="39"/>
      <c r="U64" s="6"/>
      <c r="V64" s="6"/>
      <c r="W64" s="40"/>
    </row>
    <row r="65" spans="7:23" s="37" customFormat="1" ht="15">
      <c r="G65" s="38"/>
      <c r="I65" s="26"/>
      <c r="L65" s="50"/>
      <c r="Q65" s="39"/>
      <c r="U65" s="6"/>
      <c r="V65" s="6"/>
      <c r="W65" s="40"/>
    </row>
    <row r="66" spans="7:23" s="37" customFormat="1" ht="15">
      <c r="G66" s="38"/>
      <c r="I66" s="26"/>
      <c r="L66" s="50"/>
      <c r="Q66" s="39"/>
      <c r="U66" s="6"/>
      <c r="V66" s="6"/>
      <c r="W66" s="40"/>
    </row>
    <row r="67" spans="7:23" s="37" customFormat="1" ht="15">
      <c r="G67" s="38"/>
      <c r="I67" s="26"/>
      <c r="L67" s="50"/>
      <c r="Q67" s="39"/>
      <c r="U67" s="6"/>
      <c r="V67" s="6"/>
      <c r="W67" s="40"/>
    </row>
    <row r="68" spans="7:23" s="37" customFormat="1" ht="15">
      <c r="G68" s="38"/>
      <c r="I68" s="26"/>
      <c r="L68" s="50"/>
      <c r="Q68" s="39"/>
      <c r="U68" s="6"/>
      <c r="V68" s="6"/>
      <c r="W68" s="40"/>
    </row>
    <row r="69" spans="7:23" s="37" customFormat="1" ht="15">
      <c r="G69" s="38"/>
      <c r="I69" s="26"/>
      <c r="L69" s="50"/>
      <c r="Q69" s="39"/>
      <c r="U69" s="6"/>
      <c r="V69" s="6"/>
      <c r="W69" s="40"/>
    </row>
    <row r="70" spans="7:23" s="37" customFormat="1" ht="15">
      <c r="G70" s="38"/>
      <c r="I70" s="26"/>
      <c r="L70" s="50"/>
      <c r="Q70" s="39"/>
      <c r="U70" s="6"/>
      <c r="V70" s="6"/>
      <c r="W70" s="40"/>
    </row>
    <row r="71" spans="7:23" s="37" customFormat="1" ht="15">
      <c r="G71" s="38"/>
      <c r="I71" s="26"/>
      <c r="L71" s="50"/>
      <c r="Q71" s="39"/>
      <c r="U71" s="6"/>
      <c r="V71" s="6"/>
      <c r="W71" s="40"/>
    </row>
    <row r="72" spans="7:23" s="37" customFormat="1" ht="15">
      <c r="G72" s="38"/>
      <c r="I72" s="26"/>
      <c r="L72" s="50"/>
      <c r="Q72" s="39"/>
      <c r="U72" s="6"/>
      <c r="V72" s="6"/>
      <c r="W72" s="40"/>
    </row>
    <row r="73" spans="7:23" s="37" customFormat="1" ht="15">
      <c r="G73" s="38"/>
      <c r="I73" s="26"/>
      <c r="L73" s="50"/>
      <c r="Q73" s="39"/>
      <c r="U73" s="6"/>
      <c r="V73" s="6"/>
      <c r="W73" s="40"/>
    </row>
    <row r="74" spans="7:23" s="37" customFormat="1" ht="15">
      <c r="G74" s="38"/>
      <c r="L74" s="50"/>
      <c r="Q74" s="39"/>
      <c r="U74" s="6"/>
      <c r="V74" s="6"/>
      <c r="W74" s="40"/>
    </row>
    <row r="75" spans="7:23" s="37" customFormat="1" ht="15">
      <c r="G75" s="38"/>
      <c r="L75" s="50"/>
      <c r="Q75" s="39"/>
      <c r="U75" s="6"/>
      <c r="V75" s="6"/>
      <c r="W75" s="40"/>
    </row>
    <row r="76" ht="15">
      <c r="I76" s="37"/>
    </row>
    <row r="77" ht="15">
      <c r="I77" s="37"/>
    </row>
    <row r="78" ht="15">
      <c r="I78" s="37"/>
    </row>
    <row r="79" ht="15">
      <c r="I79" s="37"/>
    </row>
    <row r="80" ht="15">
      <c r="I80" s="37"/>
    </row>
    <row r="81" ht="15">
      <c r="I81" s="37"/>
    </row>
    <row r="82" ht="15">
      <c r="I82" s="37"/>
    </row>
    <row r="83" ht="15">
      <c r="I83" s="37"/>
    </row>
    <row r="84" ht="15">
      <c r="I84" s="37"/>
    </row>
    <row r="85" ht="15">
      <c r="I85" s="37"/>
    </row>
    <row r="86" ht="15">
      <c r="I86" s="37"/>
    </row>
    <row r="87" ht="15">
      <c r="I87" s="37"/>
    </row>
    <row r="88" ht="15">
      <c r="I88" s="37"/>
    </row>
    <row r="89" ht="15">
      <c r="I89" s="37"/>
    </row>
    <row r="90" ht="15">
      <c r="I90" s="37"/>
    </row>
    <row r="91" ht="15">
      <c r="I91" s="37"/>
    </row>
    <row r="92" ht="15">
      <c r="I92" s="37"/>
    </row>
    <row r="93" ht="15">
      <c r="I93" s="37"/>
    </row>
    <row r="94" ht="15">
      <c r="I94" s="37"/>
    </row>
    <row r="95" ht="15">
      <c r="I95" s="37"/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K100"/>
  <sheetViews>
    <sheetView showOutlineSymbols="0" zoomScale="75" zoomScaleNormal="75" workbookViewId="0" topLeftCell="A1">
      <pane xSplit="7" ySplit="5" topLeftCell="K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U39" sqref="T6:U39"/>
    </sheetView>
  </sheetViews>
  <sheetFormatPr defaultColWidth="9.6640625" defaultRowHeight="15"/>
  <cols>
    <col min="1" max="1" width="6.3359375" style="1" bestFit="1" customWidth="1"/>
    <col min="2" max="2" width="9.6640625" style="1" customWidth="1"/>
    <col min="3" max="3" width="9.88671875" style="1" bestFit="1" customWidth="1"/>
    <col min="4" max="4" width="8.88671875" style="1" customWidth="1"/>
    <col min="5" max="5" width="6.6640625" style="1" bestFit="1" customWidth="1"/>
    <col min="6" max="6" width="6.77734375" style="1" bestFit="1" customWidth="1"/>
    <col min="7" max="7" width="3.5546875" style="4" customWidth="1"/>
    <col min="8" max="15" width="6.3359375" style="1" bestFit="1" customWidth="1"/>
    <col min="16" max="16" width="6.3359375" style="41" bestFit="1" customWidth="1"/>
    <col min="17" max="19" width="6.3359375" style="1" bestFit="1" customWidth="1"/>
    <col min="20" max="20" width="7.5546875" style="6" customWidth="1"/>
    <col min="21" max="21" width="5.6640625" style="6" customWidth="1"/>
    <col min="22" max="22" width="15.99609375" style="17" bestFit="1" customWidth="1"/>
    <col min="23" max="23" width="5.21484375" style="1" customWidth="1"/>
    <col min="24" max="55" width="7.6640625" style="1" customWidth="1"/>
    <col min="56" max="57" width="6.6640625" style="1" customWidth="1"/>
    <col min="58" max="59" width="7.6640625" style="1" customWidth="1"/>
    <col min="60" max="61" width="6.6640625" style="1" customWidth="1"/>
    <col min="62" max="63" width="7.6640625" style="1" customWidth="1"/>
    <col min="64" max="16384" width="9.6640625" style="1" customWidth="1"/>
  </cols>
  <sheetData>
    <row r="1" spans="2:63" ht="18">
      <c r="B1" s="2" t="s">
        <v>0</v>
      </c>
      <c r="E1" s="3"/>
      <c r="H1" s="5">
        <v>38437</v>
      </c>
      <c r="I1" s="5">
        <v>38451</v>
      </c>
      <c r="J1" s="5">
        <v>38458</v>
      </c>
      <c r="K1" s="5">
        <v>38465</v>
      </c>
      <c r="L1" s="5">
        <v>38472</v>
      </c>
      <c r="M1" s="5">
        <v>38479</v>
      </c>
      <c r="N1" s="5">
        <v>38486</v>
      </c>
      <c r="O1" s="5">
        <v>38493</v>
      </c>
      <c r="P1" s="5">
        <v>38500</v>
      </c>
      <c r="Q1" s="5">
        <v>38507</v>
      </c>
      <c r="R1" s="5">
        <v>38521</v>
      </c>
      <c r="S1" s="5">
        <v>38528</v>
      </c>
      <c r="T1" s="6" t="s">
        <v>1</v>
      </c>
      <c r="V1" s="7" t="s">
        <v>2</v>
      </c>
      <c r="W1" s="8">
        <v>7</v>
      </c>
      <c r="X1" s="1" t="s">
        <v>3</v>
      </c>
      <c r="AA1" s="9"/>
      <c r="AE1" s="9"/>
      <c r="AI1" s="9"/>
      <c r="AM1" s="9"/>
      <c r="AQ1" s="9"/>
      <c r="AU1" s="9"/>
      <c r="AY1" s="9"/>
      <c r="BC1" s="9"/>
      <c r="BG1" s="9"/>
      <c r="BK1" s="9"/>
    </row>
    <row r="2" spans="2:27" ht="18">
      <c r="B2" s="2" t="s">
        <v>4</v>
      </c>
      <c r="C2" s="10" t="s">
        <v>154</v>
      </c>
      <c r="D2" s="2" t="s">
        <v>155</v>
      </c>
      <c r="H2" s="11" t="s">
        <v>6</v>
      </c>
      <c r="I2" s="12" t="s">
        <v>6</v>
      </c>
      <c r="J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6" t="s">
        <v>7</v>
      </c>
      <c r="V2" s="7" t="s">
        <v>8</v>
      </c>
      <c r="W2" s="1">
        <f>ROUNDDOWN(W1*2/3,0)</f>
        <v>4</v>
      </c>
      <c r="AA2" s="9"/>
    </row>
    <row r="3" spans="2:23" ht="15">
      <c r="B3" s="13" t="s">
        <v>156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 t="s">
        <v>10</v>
      </c>
      <c r="U3" s="16" t="s">
        <v>11</v>
      </c>
      <c r="W3" s="18"/>
    </row>
    <row r="4" spans="2:24" ht="14.25">
      <c r="B4" s="19"/>
      <c r="D4" s="1" t="s">
        <v>12</v>
      </c>
      <c r="E4" s="1" t="s">
        <v>13</v>
      </c>
      <c r="F4" s="1" t="s">
        <v>14</v>
      </c>
      <c r="G4" s="4" t="s">
        <v>126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6" t="s">
        <v>15</v>
      </c>
      <c r="U4" s="6" t="s">
        <v>16</v>
      </c>
      <c r="V4" s="17" t="s">
        <v>17</v>
      </c>
      <c r="W4" s="8">
        <v>11</v>
      </c>
      <c r="X4" s="1" t="s">
        <v>18</v>
      </c>
    </row>
    <row r="5" spans="1:23" ht="14.25">
      <c r="A5" s="1" t="s">
        <v>6</v>
      </c>
      <c r="B5" s="1" t="s">
        <v>19</v>
      </c>
      <c r="D5" s="1" t="s">
        <v>20</v>
      </c>
      <c r="E5" s="1" t="s">
        <v>21</v>
      </c>
      <c r="F5" s="1" t="s">
        <v>22</v>
      </c>
      <c r="G5" s="4" t="s">
        <v>127</v>
      </c>
      <c r="H5" s="20">
        <v>7</v>
      </c>
      <c r="I5" s="20">
        <v>3</v>
      </c>
      <c r="J5" s="14" t="s">
        <v>157</v>
      </c>
      <c r="K5" s="14" t="s">
        <v>23</v>
      </c>
      <c r="L5" s="14">
        <v>9</v>
      </c>
      <c r="M5" s="14">
        <v>5</v>
      </c>
      <c r="N5" s="14" t="s">
        <v>23</v>
      </c>
      <c r="O5" s="14" t="s">
        <v>23</v>
      </c>
      <c r="P5" s="14" t="s">
        <v>23</v>
      </c>
      <c r="Q5" s="14">
        <v>11</v>
      </c>
      <c r="R5" s="14">
        <v>10</v>
      </c>
      <c r="S5" s="14">
        <v>8</v>
      </c>
      <c r="V5" s="16"/>
      <c r="W5" s="1">
        <f>W4+1</f>
        <v>12</v>
      </c>
    </row>
    <row r="6" spans="1:23" s="26" customFormat="1" ht="14.25">
      <c r="A6" s="21">
        <v>1</v>
      </c>
      <c r="B6" s="21" t="s">
        <v>43</v>
      </c>
      <c r="C6" s="21" t="s">
        <v>44</v>
      </c>
      <c r="D6" s="22" t="s">
        <v>29</v>
      </c>
      <c r="E6" s="21">
        <v>52467</v>
      </c>
      <c r="F6" s="21">
        <v>1078</v>
      </c>
      <c r="G6" s="24">
        <v>130</v>
      </c>
      <c r="H6" s="25">
        <v>1</v>
      </c>
      <c r="I6" s="25">
        <v>3</v>
      </c>
      <c r="J6" s="25"/>
      <c r="K6" s="25"/>
      <c r="L6" s="25">
        <v>4</v>
      </c>
      <c r="M6" s="25">
        <v>2</v>
      </c>
      <c r="N6" s="25"/>
      <c r="O6" s="25"/>
      <c r="P6" s="25"/>
      <c r="Q6" s="25"/>
      <c r="R6" s="25">
        <v>4</v>
      </c>
      <c r="S6" s="25">
        <v>2</v>
      </c>
      <c r="T6" s="25">
        <f aca="true" t="shared" si="0" ref="T6:T39">COUNTA(H6:S6)</f>
        <v>6</v>
      </c>
      <c r="U6" s="25">
        <v>8</v>
      </c>
      <c r="V6" s="16">
        <f aca="true" t="shared" si="1" ref="V6:V39">SMALL(H6:S6,1)</f>
        <v>1</v>
      </c>
      <c r="W6" s="26">
        <f aca="true" t="shared" si="2" ref="W6:W39">SMALL(H6:S6,2)</f>
        <v>2</v>
      </c>
    </row>
    <row r="7" spans="1:23" s="26" customFormat="1" ht="14.25">
      <c r="A7" s="21">
        <v>2</v>
      </c>
      <c r="B7" s="22" t="s">
        <v>27</v>
      </c>
      <c r="C7" s="22" t="s">
        <v>81</v>
      </c>
      <c r="D7" s="27" t="s">
        <v>29</v>
      </c>
      <c r="E7" s="23">
        <v>120538</v>
      </c>
      <c r="F7" s="22">
        <v>1078</v>
      </c>
      <c r="G7" s="29">
        <v>200</v>
      </c>
      <c r="H7" s="25"/>
      <c r="I7" s="25">
        <v>2</v>
      </c>
      <c r="J7" s="25"/>
      <c r="K7" s="25"/>
      <c r="L7" s="25">
        <v>5</v>
      </c>
      <c r="M7" s="25">
        <v>5</v>
      </c>
      <c r="N7" s="25"/>
      <c r="O7" s="25"/>
      <c r="P7" s="25"/>
      <c r="Q7" s="25"/>
      <c r="R7" s="25">
        <v>5</v>
      </c>
      <c r="S7" s="25"/>
      <c r="T7" s="25">
        <f t="shared" si="0"/>
        <v>4</v>
      </c>
      <c r="U7" s="25">
        <f aca="true" t="shared" si="3" ref="U7:U39">SUM(H7:S7)+(W$2-T7)*W$5</f>
        <v>17</v>
      </c>
      <c r="V7" s="16">
        <f t="shared" si="1"/>
        <v>2</v>
      </c>
      <c r="W7" s="26">
        <f t="shared" si="2"/>
        <v>5</v>
      </c>
    </row>
    <row r="8" spans="1:23" s="26" customFormat="1" ht="14.25">
      <c r="A8" s="21">
        <v>3</v>
      </c>
      <c r="B8" s="27" t="s">
        <v>27</v>
      </c>
      <c r="C8" s="27" t="s">
        <v>28</v>
      </c>
      <c r="D8" s="27" t="s">
        <v>29</v>
      </c>
      <c r="E8" s="28">
        <v>146280</v>
      </c>
      <c r="F8" s="27">
        <v>1078</v>
      </c>
      <c r="G8" s="29">
        <v>70</v>
      </c>
      <c r="H8" s="25"/>
      <c r="I8" s="25"/>
      <c r="J8" s="25"/>
      <c r="K8" s="25"/>
      <c r="L8" s="25">
        <v>2</v>
      </c>
      <c r="M8" s="25"/>
      <c r="N8" s="25"/>
      <c r="O8" s="25"/>
      <c r="P8" s="25"/>
      <c r="Q8" s="25">
        <v>5</v>
      </c>
      <c r="R8" s="25"/>
      <c r="S8" s="25">
        <v>6</v>
      </c>
      <c r="T8" s="25">
        <f t="shared" si="0"/>
        <v>3</v>
      </c>
      <c r="U8" s="25">
        <f t="shared" si="3"/>
        <v>25</v>
      </c>
      <c r="V8" s="16">
        <f t="shared" si="1"/>
        <v>2</v>
      </c>
      <c r="W8" s="26">
        <f t="shared" si="2"/>
        <v>5</v>
      </c>
    </row>
    <row r="9" spans="1:23" s="26" customFormat="1" ht="14.25">
      <c r="A9" s="21">
        <v>4</v>
      </c>
      <c r="B9" s="22" t="s">
        <v>75</v>
      </c>
      <c r="C9" s="22" t="s">
        <v>76</v>
      </c>
      <c r="D9" s="22" t="s">
        <v>77</v>
      </c>
      <c r="E9" s="23">
        <v>2657</v>
      </c>
      <c r="F9" s="22">
        <v>1363</v>
      </c>
      <c r="G9" s="29">
        <v>160</v>
      </c>
      <c r="H9" s="25">
        <v>2</v>
      </c>
      <c r="I9" s="25"/>
      <c r="J9" s="25"/>
      <c r="K9" s="25"/>
      <c r="L9" s="25">
        <v>10</v>
      </c>
      <c r="M9" s="25">
        <v>4</v>
      </c>
      <c r="N9" s="25"/>
      <c r="O9" s="25"/>
      <c r="P9" s="25"/>
      <c r="Q9" s="25"/>
      <c r="R9" s="25"/>
      <c r="S9" s="25"/>
      <c r="T9" s="25">
        <f t="shared" si="0"/>
        <v>3</v>
      </c>
      <c r="U9" s="25">
        <f t="shared" si="3"/>
        <v>28</v>
      </c>
      <c r="V9" s="16">
        <f t="shared" si="1"/>
        <v>2</v>
      </c>
      <c r="W9" s="26">
        <f t="shared" si="2"/>
        <v>4</v>
      </c>
    </row>
    <row r="10" spans="1:23" s="26" customFormat="1" ht="14.25">
      <c r="A10" s="21">
        <v>5</v>
      </c>
      <c r="B10" s="27" t="s">
        <v>49</v>
      </c>
      <c r="C10" s="27" t="s">
        <v>50</v>
      </c>
      <c r="D10" s="22" t="s">
        <v>51</v>
      </c>
      <c r="E10" s="23">
        <v>288</v>
      </c>
      <c r="F10" s="22">
        <v>1013</v>
      </c>
      <c r="G10" s="24">
        <v>150</v>
      </c>
      <c r="H10" s="25">
        <v>4</v>
      </c>
      <c r="I10" s="25"/>
      <c r="J10" s="25"/>
      <c r="K10" s="25"/>
      <c r="L10" s="25">
        <v>3</v>
      </c>
      <c r="M10" s="25"/>
      <c r="N10" s="25"/>
      <c r="O10" s="25"/>
      <c r="P10" s="25"/>
      <c r="Q10" s="25"/>
      <c r="R10" s="25"/>
      <c r="S10" s="25"/>
      <c r="T10" s="25">
        <f t="shared" si="0"/>
        <v>2</v>
      </c>
      <c r="U10" s="25">
        <f t="shared" si="3"/>
        <v>31</v>
      </c>
      <c r="V10" s="16">
        <f t="shared" si="1"/>
        <v>3</v>
      </c>
      <c r="W10" s="26">
        <f t="shared" si="2"/>
        <v>4</v>
      </c>
    </row>
    <row r="11" spans="1:23" s="26" customFormat="1" ht="14.25">
      <c r="A11" s="21">
        <v>6</v>
      </c>
      <c r="B11" s="27" t="s">
        <v>66</v>
      </c>
      <c r="C11" s="27" t="s">
        <v>67</v>
      </c>
      <c r="D11" s="27" t="s">
        <v>57</v>
      </c>
      <c r="E11" s="23">
        <v>3735</v>
      </c>
      <c r="F11" s="27">
        <v>1155</v>
      </c>
      <c r="G11" s="24">
        <v>100</v>
      </c>
      <c r="H11" s="25"/>
      <c r="I11" s="25">
        <v>1</v>
      </c>
      <c r="J11" s="25"/>
      <c r="K11" s="25"/>
      <c r="L11" s="25">
        <v>10</v>
      </c>
      <c r="M11" s="25"/>
      <c r="N11" s="25"/>
      <c r="O11" s="25"/>
      <c r="P11" s="25"/>
      <c r="Q11" s="25"/>
      <c r="R11" s="25"/>
      <c r="S11" s="25"/>
      <c r="T11" s="25">
        <f t="shared" si="0"/>
        <v>2</v>
      </c>
      <c r="U11" s="25">
        <f t="shared" si="3"/>
        <v>35</v>
      </c>
      <c r="V11" s="16">
        <f t="shared" si="1"/>
        <v>1</v>
      </c>
      <c r="W11" s="26">
        <f t="shared" si="2"/>
        <v>10</v>
      </c>
    </row>
    <row r="12" spans="1:23" s="26" customFormat="1" ht="14.25">
      <c r="A12" s="21">
        <v>7</v>
      </c>
      <c r="B12" s="27" t="s">
        <v>158</v>
      </c>
      <c r="C12" s="27" t="s">
        <v>41</v>
      </c>
      <c r="D12" s="27" t="s">
        <v>159</v>
      </c>
      <c r="E12" s="28">
        <v>2629</v>
      </c>
      <c r="F12" s="30">
        <v>1089</v>
      </c>
      <c r="G12" s="29">
        <v>140</v>
      </c>
      <c r="H12" s="25"/>
      <c r="I12" s="25"/>
      <c r="J12" s="25"/>
      <c r="K12" s="25"/>
      <c r="L12" s="25"/>
      <c r="M12" s="25"/>
      <c r="N12" s="25"/>
      <c r="O12" s="25"/>
      <c r="P12" s="25"/>
      <c r="Q12" s="25">
        <v>1</v>
      </c>
      <c r="R12" s="25"/>
      <c r="S12" s="25"/>
      <c r="T12" s="25">
        <f t="shared" si="0"/>
        <v>1</v>
      </c>
      <c r="U12" s="25">
        <f t="shared" si="3"/>
        <v>37</v>
      </c>
      <c r="V12" s="16">
        <f t="shared" si="1"/>
        <v>1</v>
      </c>
      <c r="W12" s="26" t="e">
        <f t="shared" si="2"/>
        <v>#NUM!</v>
      </c>
    </row>
    <row r="13" spans="1:23" s="26" customFormat="1" ht="14.25">
      <c r="A13" s="21">
        <v>8</v>
      </c>
      <c r="B13" s="22" t="s">
        <v>47</v>
      </c>
      <c r="C13" s="22" t="s">
        <v>48</v>
      </c>
      <c r="D13" s="22" t="s">
        <v>26</v>
      </c>
      <c r="E13" s="23">
        <v>589</v>
      </c>
      <c r="F13" s="22">
        <v>1059</v>
      </c>
      <c r="G13" s="29">
        <v>70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1</v>
      </c>
      <c r="T13" s="25">
        <f t="shared" si="0"/>
        <v>1</v>
      </c>
      <c r="U13" s="25">
        <f t="shared" si="3"/>
        <v>37</v>
      </c>
      <c r="V13" s="16">
        <f t="shared" si="1"/>
        <v>1</v>
      </c>
      <c r="W13" s="26" t="e">
        <f t="shared" si="2"/>
        <v>#NUM!</v>
      </c>
    </row>
    <row r="14" spans="1:23" s="26" customFormat="1" ht="14.25">
      <c r="A14" s="21">
        <v>9</v>
      </c>
      <c r="B14" s="27" t="s">
        <v>45</v>
      </c>
      <c r="C14" s="27" t="s">
        <v>46</v>
      </c>
      <c r="D14" s="27" t="s">
        <v>26</v>
      </c>
      <c r="E14" s="28">
        <v>752</v>
      </c>
      <c r="F14" s="27">
        <v>1059</v>
      </c>
      <c r="G14" s="24">
        <v>0</v>
      </c>
      <c r="H14" s="25"/>
      <c r="I14" s="25"/>
      <c r="J14" s="25"/>
      <c r="K14" s="25"/>
      <c r="L14" s="25">
        <v>1</v>
      </c>
      <c r="M14" s="25"/>
      <c r="N14" s="25"/>
      <c r="O14" s="25"/>
      <c r="P14" s="25"/>
      <c r="Q14" s="25"/>
      <c r="R14" s="25"/>
      <c r="S14" s="25"/>
      <c r="T14" s="25">
        <f t="shared" si="0"/>
        <v>1</v>
      </c>
      <c r="U14" s="25">
        <f t="shared" si="3"/>
        <v>37</v>
      </c>
      <c r="V14" s="16">
        <f t="shared" si="1"/>
        <v>1</v>
      </c>
      <c r="W14" s="26" t="e">
        <f t="shared" si="2"/>
        <v>#NUM!</v>
      </c>
    </row>
    <row r="15" spans="1:23" s="26" customFormat="1" ht="14.25">
      <c r="A15" s="21">
        <v>10</v>
      </c>
      <c r="B15" s="21" t="s">
        <v>27</v>
      </c>
      <c r="C15" s="22" t="s">
        <v>128</v>
      </c>
      <c r="D15" s="22" t="s">
        <v>117</v>
      </c>
      <c r="E15" s="23">
        <v>622</v>
      </c>
      <c r="F15" s="22">
        <v>1173</v>
      </c>
      <c r="G15" s="29">
        <v>70</v>
      </c>
      <c r="H15" s="25"/>
      <c r="I15" s="25"/>
      <c r="J15" s="25"/>
      <c r="K15" s="25"/>
      <c r="L15" s="25"/>
      <c r="M15" s="25"/>
      <c r="N15" s="25"/>
      <c r="O15" s="25"/>
      <c r="P15" s="25"/>
      <c r="Q15" s="25">
        <v>2</v>
      </c>
      <c r="R15" s="25"/>
      <c r="S15" s="25"/>
      <c r="T15" s="25">
        <f t="shared" si="0"/>
        <v>1</v>
      </c>
      <c r="U15" s="25">
        <f t="shared" si="3"/>
        <v>38</v>
      </c>
      <c r="V15" s="16">
        <f t="shared" si="1"/>
        <v>2</v>
      </c>
      <c r="W15" s="26" t="e">
        <f t="shared" si="2"/>
        <v>#NUM!</v>
      </c>
    </row>
    <row r="16" spans="1:23" s="26" customFormat="1" ht="14.25">
      <c r="A16" s="21">
        <v>11</v>
      </c>
      <c r="B16" s="22" t="s">
        <v>59</v>
      </c>
      <c r="C16" s="22" t="s">
        <v>60</v>
      </c>
      <c r="D16" s="22" t="s">
        <v>26</v>
      </c>
      <c r="E16" s="23">
        <v>594</v>
      </c>
      <c r="F16" s="22">
        <v>1059</v>
      </c>
      <c r="G16" s="24"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>
        <v>2</v>
      </c>
      <c r="S16" s="25"/>
      <c r="T16" s="25">
        <f t="shared" si="0"/>
        <v>1</v>
      </c>
      <c r="U16" s="25">
        <f t="shared" si="3"/>
        <v>38</v>
      </c>
      <c r="V16" s="16">
        <f t="shared" si="1"/>
        <v>2</v>
      </c>
      <c r="W16" s="26" t="e">
        <f t="shared" si="2"/>
        <v>#NUM!</v>
      </c>
    </row>
    <row r="17" spans="1:23" s="26" customFormat="1" ht="14.25">
      <c r="A17" s="21">
        <v>12</v>
      </c>
      <c r="B17" s="22" t="s">
        <v>32</v>
      </c>
      <c r="C17" s="22" t="s">
        <v>33</v>
      </c>
      <c r="D17" s="27" t="s">
        <v>29</v>
      </c>
      <c r="E17" s="23">
        <v>57905</v>
      </c>
      <c r="F17" s="22">
        <v>1078</v>
      </c>
      <c r="G17" s="29">
        <v>50</v>
      </c>
      <c r="H17" s="25"/>
      <c r="I17" s="25"/>
      <c r="J17" s="25"/>
      <c r="K17" s="25"/>
      <c r="L17" s="25"/>
      <c r="M17" s="25">
        <v>1</v>
      </c>
      <c r="N17" s="25"/>
      <c r="O17" s="25"/>
      <c r="P17" s="25"/>
      <c r="Q17" s="25">
        <v>12</v>
      </c>
      <c r="R17" s="25"/>
      <c r="S17" s="25"/>
      <c r="T17" s="25">
        <f t="shared" si="0"/>
        <v>2</v>
      </c>
      <c r="U17" s="25">
        <f t="shared" si="3"/>
        <v>37</v>
      </c>
      <c r="V17" s="16">
        <f t="shared" si="1"/>
        <v>1</v>
      </c>
      <c r="W17" s="26">
        <f t="shared" si="2"/>
        <v>12</v>
      </c>
    </row>
    <row r="18" spans="1:23" s="26" customFormat="1" ht="14.25">
      <c r="A18" s="21">
        <v>13</v>
      </c>
      <c r="B18" s="22" t="s">
        <v>64</v>
      </c>
      <c r="C18" s="22" t="s">
        <v>65</v>
      </c>
      <c r="D18" s="27" t="s">
        <v>29</v>
      </c>
      <c r="E18" s="23">
        <v>176285</v>
      </c>
      <c r="F18" s="22">
        <v>1078</v>
      </c>
      <c r="G18" s="29">
        <v>60</v>
      </c>
      <c r="H18" s="25">
        <v>3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>
        <f t="shared" si="0"/>
        <v>1</v>
      </c>
      <c r="U18" s="25">
        <f t="shared" si="3"/>
        <v>39</v>
      </c>
      <c r="V18" s="16">
        <f t="shared" si="1"/>
        <v>3</v>
      </c>
      <c r="W18" s="26" t="e">
        <f t="shared" si="2"/>
        <v>#NUM!</v>
      </c>
    </row>
    <row r="19" spans="1:23" s="26" customFormat="1" ht="14.25">
      <c r="A19" s="21">
        <v>14</v>
      </c>
      <c r="B19" s="22" t="s">
        <v>53</v>
      </c>
      <c r="C19" s="22" t="s">
        <v>58</v>
      </c>
      <c r="D19" s="22" t="s">
        <v>57</v>
      </c>
      <c r="E19" s="23">
        <v>4086</v>
      </c>
      <c r="F19" s="22">
        <v>1155</v>
      </c>
      <c r="G19" s="29">
        <v>0</v>
      </c>
      <c r="H19" s="25"/>
      <c r="I19" s="25"/>
      <c r="J19" s="25"/>
      <c r="K19" s="25"/>
      <c r="L19" s="25"/>
      <c r="M19" s="25">
        <v>3</v>
      </c>
      <c r="N19" s="25"/>
      <c r="O19" s="25"/>
      <c r="P19" s="25"/>
      <c r="Q19" s="25"/>
      <c r="R19" s="25"/>
      <c r="S19" s="25"/>
      <c r="T19" s="25">
        <f t="shared" si="0"/>
        <v>1</v>
      </c>
      <c r="U19" s="25">
        <f t="shared" si="3"/>
        <v>39</v>
      </c>
      <c r="V19" s="16">
        <f t="shared" si="1"/>
        <v>3</v>
      </c>
      <c r="W19" s="26" t="e">
        <f t="shared" si="2"/>
        <v>#NUM!</v>
      </c>
    </row>
    <row r="20" spans="1:23" s="26" customFormat="1" ht="14.25">
      <c r="A20" s="21">
        <v>15</v>
      </c>
      <c r="B20" s="22" t="s">
        <v>160</v>
      </c>
      <c r="C20" s="22" t="s">
        <v>161</v>
      </c>
      <c r="D20" s="22" t="s">
        <v>57</v>
      </c>
      <c r="E20" s="23">
        <v>4446</v>
      </c>
      <c r="F20" s="22">
        <v>1155</v>
      </c>
      <c r="G20" s="24"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>
        <v>3</v>
      </c>
      <c r="T20" s="25">
        <f t="shared" si="0"/>
        <v>1</v>
      </c>
      <c r="U20" s="25">
        <f t="shared" si="3"/>
        <v>39</v>
      </c>
      <c r="V20" s="16">
        <f t="shared" si="1"/>
        <v>3</v>
      </c>
      <c r="W20" s="26" t="e">
        <f t="shared" si="2"/>
        <v>#NUM!</v>
      </c>
    </row>
    <row r="21" spans="1:23" s="26" customFormat="1" ht="14.25">
      <c r="A21" s="21">
        <v>16</v>
      </c>
      <c r="B21" s="22" t="s">
        <v>151</v>
      </c>
      <c r="C21" s="22" t="s">
        <v>152</v>
      </c>
      <c r="D21" s="22" t="s">
        <v>117</v>
      </c>
      <c r="E21" s="23">
        <v>470</v>
      </c>
      <c r="F21" s="22">
        <v>1173</v>
      </c>
      <c r="G21" s="29">
        <v>250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v>3</v>
      </c>
      <c r="S21" s="25"/>
      <c r="T21" s="25">
        <f t="shared" si="0"/>
        <v>1</v>
      </c>
      <c r="U21" s="25">
        <f t="shared" si="3"/>
        <v>39</v>
      </c>
      <c r="V21" s="16">
        <f t="shared" si="1"/>
        <v>3</v>
      </c>
      <c r="W21" s="26" t="e">
        <f t="shared" si="2"/>
        <v>#NUM!</v>
      </c>
    </row>
    <row r="22" spans="1:23" s="26" customFormat="1" ht="14.25">
      <c r="A22" s="21">
        <v>17</v>
      </c>
      <c r="B22" s="27" t="s">
        <v>147</v>
      </c>
      <c r="C22" s="27" t="s">
        <v>148</v>
      </c>
      <c r="D22" s="27" t="s">
        <v>134</v>
      </c>
      <c r="E22" s="27">
        <v>745</v>
      </c>
      <c r="F22" s="27">
        <v>1173</v>
      </c>
      <c r="G22" s="29">
        <v>20</v>
      </c>
      <c r="H22" s="25"/>
      <c r="I22" s="25"/>
      <c r="J22" s="25"/>
      <c r="K22" s="25"/>
      <c r="L22" s="25"/>
      <c r="M22" s="25"/>
      <c r="N22" s="25"/>
      <c r="O22" s="25"/>
      <c r="P22" s="25"/>
      <c r="Q22" s="25">
        <v>3</v>
      </c>
      <c r="R22" s="25"/>
      <c r="S22" s="25"/>
      <c r="T22" s="25">
        <f t="shared" si="0"/>
        <v>1</v>
      </c>
      <c r="U22" s="25">
        <f t="shared" si="3"/>
        <v>39</v>
      </c>
      <c r="V22" s="16">
        <f t="shared" si="1"/>
        <v>3</v>
      </c>
      <c r="W22" s="26" t="e">
        <f t="shared" si="2"/>
        <v>#NUM!</v>
      </c>
    </row>
    <row r="23" spans="1:23" s="26" customFormat="1" ht="14.25">
      <c r="A23" s="21">
        <v>18</v>
      </c>
      <c r="B23" s="22" t="s">
        <v>84</v>
      </c>
      <c r="C23" s="22" t="s">
        <v>85</v>
      </c>
      <c r="D23" s="22" t="s">
        <v>57</v>
      </c>
      <c r="E23" s="23">
        <v>1381</v>
      </c>
      <c r="F23" s="22">
        <v>1155</v>
      </c>
      <c r="G23" s="29">
        <v>100</v>
      </c>
      <c r="H23" s="25"/>
      <c r="I23" s="25"/>
      <c r="J23" s="25"/>
      <c r="K23" s="25"/>
      <c r="L23" s="25"/>
      <c r="M23" s="25"/>
      <c r="N23" s="25"/>
      <c r="O23" s="25"/>
      <c r="P23" s="25"/>
      <c r="Q23" s="25">
        <v>4</v>
      </c>
      <c r="R23" s="25"/>
      <c r="S23" s="25"/>
      <c r="T23" s="25">
        <f t="shared" si="0"/>
        <v>1</v>
      </c>
      <c r="U23" s="25">
        <f t="shared" si="3"/>
        <v>40</v>
      </c>
      <c r="V23" s="16">
        <f t="shared" si="1"/>
        <v>4</v>
      </c>
      <c r="W23" s="26" t="e">
        <f t="shared" si="2"/>
        <v>#NUM!</v>
      </c>
    </row>
    <row r="24" spans="1:23" s="26" customFormat="1" ht="14.25">
      <c r="A24" s="21">
        <v>19</v>
      </c>
      <c r="B24" s="22" t="s">
        <v>101</v>
      </c>
      <c r="C24" s="22" t="s">
        <v>102</v>
      </c>
      <c r="D24" s="27" t="s">
        <v>29</v>
      </c>
      <c r="E24" s="23">
        <v>123640</v>
      </c>
      <c r="F24" s="22">
        <v>1078</v>
      </c>
      <c r="G24" s="29">
        <v>90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>
        <v>4</v>
      </c>
      <c r="T24" s="25">
        <f t="shared" si="0"/>
        <v>1</v>
      </c>
      <c r="U24" s="25">
        <f t="shared" si="3"/>
        <v>40</v>
      </c>
      <c r="V24" s="16">
        <f t="shared" si="1"/>
        <v>4</v>
      </c>
      <c r="W24" s="26" t="e">
        <f t="shared" si="2"/>
        <v>#NUM!</v>
      </c>
    </row>
    <row r="25" spans="1:23" s="26" customFormat="1" ht="14.25">
      <c r="A25" s="21">
        <v>20</v>
      </c>
      <c r="B25" s="22" t="s">
        <v>162</v>
      </c>
      <c r="C25" s="22" t="s">
        <v>163</v>
      </c>
      <c r="D25" s="22" t="s">
        <v>164</v>
      </c>
      <c r="E25" s="23">
        <v>163121</v>
      </c>
      <c r="F25" s="22">
        <v>1101</v>
      </c>
      <c r="G25" s="24">
        <v>190</v>
      </c>
      <c r="H25" s="25">
        <v>5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>
        <f t="shared" si="0"/>
        <v>1</v>
      </c>
      <c r="U25" s="25">
        <f t="shared" si="3"/>
        <v>41</v>
      </c>
      <c r="V25" s="16">
        <f t="shared" si="1"/>
        <v>5</v>
      </c>
      <c r="W25" s="26" t="e">
        <f t="shared" si="2"/>
        <v>#NUM!</v>
      </c>
    </row>
    <row r="26" spans="1:23" s="26" customFormat="1" ht="14.25">
      <c r="A26" s="21">
        <v>21</v>
      </c>
      <c r="B26" s="22" t="s">
        <v>40</v>
      </c>
      <c r="C26" s="22" t="s">
        <v>41</v>
      </c>
      <c r="D26" s="22" t="s">
        <v>42</v>
      </c>
      <c r="E26" s="23">
        <v>20515</v>
      </c>
      <c r="F26" s="21">
        <v>1116</v>
      </c>
      <c r="G26" s="29">
        <v>100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v>6</v>
      </c>
      <c r="S26" s="25"/>
      <c r="T26" s="25">
        <f t="shared" si="0"/>
        <v>1</v>
      </c>
      <c r="U26" s="25">
        <f t="shared" si="3"/>
        <v>42</v>
      </c>
      <c r="V26" s="16">
        <f t="shared" si="1"/>
        <v>6</v>
      </c>
      <c r="W26" s="26" t="e">
        <f t="shared" si="2"/>
        <v>#NUM!</v>
      </c>
    </row>
    <row r="27" spans="1:23" s="26" customFormat="1" ht="14.25">
      <c r="A27" s="21">
        <v>22</v>
      </c>
      <c r="B27" s="22" t="s">
        <v>165</v>
      </c>
      <c r="C27" s="22" t="s">
        <v>166</v>
      </c>
      <c r="D27" s="27" t="s">
        <v>29</v>
      </c>
      <c r="E27" s="23">
        <v>127733</v>
      </c>
      <c r="F27" s="22">
        <v>1078</v>
      </c>
      <c r="G27" s="29">
        <v>50</v>
      </c>
      <c r="H27" s="25">
        <v>6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>
        <f t="shared" si="0"/>
        <v>1</v>
      </c>
      <c r="U27" s="25">
        <f t="shared" si="3"/>
        <v>42</v>
      </c>
      <c r="V27" s="16">
        <f t="shared" si="1"/>
        <v>6</v>
      </c>
      <c r="W27" s="26" t="e">
        <f t="shared" si="2"/>
        <v>#NUM!</v>
      </c>
    </row>
    <row r="28" spans="1:23" s="26" customFormat="1" ht="14.25">
      <c r="A28" s="21">
        <v>23</v>
      </c>
      <c r="B28" s="22"/>
      <c r="C28" s="22" t="s">
        <v>167</v>
      </c>
      <c r="D28" s="22"/>
      <c r="E28" s="23" t="s">
        <v>168</v>
      </c>
      <c r="F28" s="22">
        <v>1116</v>
      </c>
      <c r="G28" s="29">
        <v>100</v>
      </c>
      <c r="H28" s="25"/>
      <c r="I28" s="25"/>
      <c r="J28" s="25"/>
      <c r="K28" s="25"/>
      <c r="L28" s="25">
        <v>6</v>
      </c>
      <c r="M28" s="25"/>
      <c r="N28" s="25"/>
      <c r="O28" s="25"/>
      <c r="P28" s="25"/>
      <c r="Q28" s="25"/>
      <c r="R28" s="25"/>
      <c r="S28" s="25"/>
      <c r="T28" s="25">
        <f t="shared" si="0"/>
        <v>1</v>
      </c>
      <c r="U28" s="25">
        <f t="shared" si="3"/>
        <v>42</v>
      </c>
      <c r="V28" s="16">
        <f t="shared" si="1"/>
        <v>6</v>
      </c>
      <c r="W28" s="26" t="e">
        <f t="shared" si="2"/>
        <v>#NUM!</v>
      </c>
    </row>
    <row r="29" spans="1:23" s="26" customFormat="1" ht="14.25">
      <c r="A29" s="21">
        <v>24</v>
      </c>
      <c r="B29" s="22" t="s">
        <v>45</v>
      </c>
      <c r="C29" s="22" t="s">
        <v>52</v>
      </c>
      <c r="D29" s="22" t="s">
        <v>29</v>
      </c>
      <c r="E29" s="23">
        <v>88156</v>
      </c>
      <c r="F29" s="21">
        <v>1078</v>
      </c>
      <c r="G29" s="24">
        <v>-50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v>7</v>
      </c>
      <c r="S29" s="25"/>
      <c r="T29" s="25">
        <f t="shared" si="0"/>
        <v>1</v>
      </c>
      <c r="U29" s="25">
        <f t="shared" si="3"/>
        <v>43</v>
      </c>
      <c r="V29" s="16">
        <f t="shared" si="1"/>
        <v>7</v>
      </c>
      <c r="W29" s="26" t="e">
        <f t="shared" si="2"/>
        <v>#NUM!</v>
      </c>
    </row>
    <row r="30" spans="1:23" s="26" customFormat="1" ht="14.25">
      <c r="A30" s="21">
        <v>25</v>
      </c>
      <c r="B30" s="22" t="s">
        <v>43</v>
      </c>
      <c r="C30" s="22" t="s">
        <v>88</v>
      </c>
      <c r="D30" s="22" t="s">
        <v>89</v>
      </c>
      <c r="E30" s="23">
        <v>531</v>
      </c>
      <c r="F30" s="22">
        <v>1047</v>
      </c>
      <c r="G30" s="24">
        <v>30</v>
      </c>
      <c r="H30" s="25">
        <v>7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>
        <f t="shared" si="0"/>
        <v>1</v>
      </c>
      <c r="U30" s="25">
        <f t="shared" si="3"/>
        <v>43</v>
      </c>
      <c r="V30" s="16">
        <f t="shared" si="1"/>
        <v>7</v>
      </c>
      <c r="W30" s="26" t="e">
        <f t="shared" si="2"/>
        <v>#NUM!</v>
      </c>
    </row>
    <row r="31" spans="1:23" s="26" customFormat="1" ht="14.25">
      <c r="A31" s="21">
        <v>26</v>
      </c>
      <c r="B31" s="21" t="s">
        <v>109</v>
      </c>
      <c r="C31" s="22" t="s">
        <v>110</v>
      </c>
      <c r="D31" s="22" t="s">
        <v>111</v>
      </c>
      <c r="E31" s="23">
        <v>2078</v>
      </c>
      <c r="F31" s="22">
        <v>1089</v>
      </c>
      <c r="G31" s="24">
        <v>180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v>8</v>
      </c>
      <c r="S31" s="25">
        <v>9</v>
      </c>
      <c r="T31" s="25">
        <f t="shared" si="0"/>
        <v>2</v>
      </c>
      <c r="U31" s="25">
        <f t="shared" si="3"/>
        <v>41</v>
      </c>
      <c r="V31" s="16">
        <f t="shared" si="1"/>
        <v>8</v>
      </c>
      <c r="W31" s="26">
        <f t="shared" si="2"/>
        <v>9</v>
      </c>
    </row>
    <row r="32" spans="1:23" s="26" customFormat="1" ht="14.25">
      <c r="A32" s="21">
        <v>27</v>
      </c>
      <c r="B32" s="22" t="s">
        <v>84</v>
      </c>
      <c r="C32" s="22" t="s">
        <v>169</v>
      </c>
      <c r="D32" s="22" t="s">
        <v>42</v>
      </c>
      <c r="E32" s="23">
        <v>20870</v>
      </c>
      <c r="F32" s="22">
        <v>1116</v>
      </c>
      <c r="G32" s="29">
        <v>170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>
        <v>9</v>
      </c>
      <c r="T32" s="25">
        <f t="shared" si="0"/>
        <v>1</v>
      </c>
      <c r="U32" s="25">
        <f t="shared" si="3"/>
        <v>45</v>
      </c>
      <c r="V32" s="16">
        <f t="shared" si="1"/>
        <v>9</v>
      </c>
      <c r="W32" s="26" t="e">
        <f t="shared" si="2"/>
        <v>#NUM!</v>
      </c>
    </row>
    <row r="33" spans="1:23" s="26" customFormat="1" ht="14.25">
      <c r="A33" s="21">
        <v>28</v>
      </c>
      <c r="B33" s="30" t="s">
        <v>170</v>
      </c>
      <c r="C33" s="22" t="s">
        <v>171</v>
      </c>
      <c r="D33" s="22">
        <v>420</v>
      </c>
      <c r="E33" s="23">
        <v>1108</v>
      </c>
      <c r="F33" s="21">
        <v>1087</v>
      </c>
      <c r="G33" s="24">
        <v>100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v>10</v>
      </c>
      <c r="S33" s="25"/>
      <c r="T33" s="25">
        <f t="shared" si="0"/>
        <v>1</v>
      </c>
      <c r="U33" s="25">
        <f t="shared" si="3"/>
        <v>46</v>
      </c>
      <c r="V33" s="16">
        <f t="shared" si="1"/>
        <v>10</v>
      </c>
      <c r="W33" s="26" t="e">
        <f t="shared" si="2"/>
        <v>#NUM!</v>
      </c>
    </row>
    <row r="34" spans="1:23" s="26" customFormat="1" ht="14.25">
      <c r="A34" s="21">
        <v>29</v>
      </c>
      <c r="B34" s="27" t="s">
        <v>55</v>
      </c>
      <c r="C34" s="27" t="s">
        <v>56</v>
      </c>
      <c r="D34" s="27" t="s">
        <v>57</v>
      </c>
      <c r="E34" s="27">
        <v>4283</v>
      </c>
      <c r="F34" s="27">
        <v>1155</v>
      </c>
      <c r="G34" s="29">
        <v>-40</v>
      </c>
      <c r="H34" s="25"/>
      <c r="I34" s="25"/>
      <c r="J34" s="25"/>
      <c r="K34" s="25"/>
      <c r="L34" s="25">
        <v>10</v>
      </c>
      <c r="M34" s="25"/>
      <c r="N34" s="25"/>
      <c r="O34" s="25"/>
      <c r="P34" s="25"/>
      <c r="Q34" s="25"/>
      <c r="R34" s="25"/>
      <c r="S34" s="25"/>
      <c r="T34" s="25">
        <f t="shared" si="0"/>
        <v>1</v>
      </c>
      <c r="U34" s="25">
        <f t="shared" si="3"/>
        <v>46</v>
      </c>
      <c r="V34" s="16">
        <f t="shared" si="1"/>
        <v>10</v>
      </c>
      <c r="W34" s="26" t="e">
        <f t="shared" si="2"/>
        <v>#NUM!</v>
      </c>
    </row>
    <row r="35" spans="1:23" s="26" customFormat="1" ht="14.25">
      <c r="A35" s="21">
        <v>30</v>
      </c>
      <c r="B35" s="30" t="s">
        <v>172</v>
      </c>
      <c r="C35" s="27" t="s">
        <v>173</v>
      </c>
      <c r="D35" s="27" t="s">
        <v>42</v>
      </c>
      <c r="E35" s="28">
        <v>22544</v>
      </c>
      <c r="F35" s="27">
        <v>1116</v>
      </c>
      <c r="G35" s="24">
        <v>100</v>
      </c>
      <c r="H35" s="25"/>
      <c r="I35" s="25"/>
      <c r="J35" s="25"/>
      <c r="K35" s="25"/>
      <c r="L35" s="25"/>
      <c r="M35" s="25"/>
      <c r="N35" s="25"/>
      <c r="O35" s="25"/>
      <c r="P35" s="25"/>
      <c r="Q35" s="25">
        <v>12</v>
      </c>
      <c r="R35" s="25"/>
      <c r="S35" s="25"/>
      <c r="T35" s="25">
        <f t="shared" si="0"/>
        <v>1</v>
      </c>
      <c r="U35" s="25">
        <f t="shared" si="3"/>
        <v>48</v>
      </c>
      <c r="V35" s="16">
        <f t="shared" si="1"/>
        <v>12</v>
      </c>
      <c r="W35" s="26" t="e">
        <f t="shared" si="2"/>
        <v>#NUM!</v>
      </c>
    </row>
    <row r="36" spans="1:23" s="26" customFormat="1" ht="14.25">
      <c r="A36" s="21">
        <v>31</v>
      </c>
      <c r="B36" s="22" t="s">
        <v>105</v>
      </c>
      <c r="C36" s="22" t="s">
        <v>106</v>
      </c>
      <c r="D36" s="22" t="s">
        <v>174</v>
      </c>
      <c r="E36" s="23">
        <v>130505</v>
      </c>
      <c r="F36" s="22">
        <v>1101</v>
      </c>
      <c r="G36" s="24">
        <v>80</v>
      </c>
      <c r="H36" s="25"/>
      <c r="I36" s="25"/>
      <c r="J36" s="25"/>
      <c r="K36" s="25"/>
      <c r="L36" s="25"/>
      <c r="M36" s="25"/>
      <c r="N36" s="25"/>
      <c r="O36" s="25"/>
      <c r="P36" s="25"/>
      <c r="Q36" s="25">
        <v>12</v>
      </c>
      <c r="R36" s="25"/>
      <c r="S36" s="25"/>
      <c r="T36" s="25">
        <f t="shared" si="0"/>
        <v>1</v>
      </c>
      <c r="U36" s="25">
        <f t="shared" si="3"/>
        <v>48</v>
      </c>
      <c r="V36" s="16">
        <f t="shared" si="1"/>
        <v>12</v>
      </c>
      <c r="W36" s="26" t="e">
        <f t="shared" si="2"/>
        <v>#NUM!</v>
      </c>
    </row>
    <row r="37" spans="1:23" s="26" customFormat="1" ht="14.25">
      <c r="A37" s="21">
        <v>32</v>
      </c>
      <c r="B37" s="22" t="s">
        <v>73</v>
      </c>
      <c r="C37" s="22" t="s">
        <v>106</v>
      </c>
      <c r="D37" s="22" t="s">
        <v>117</v>
      </c>
      <c r="E37" s="23">
        <v>451</v>
      </c>
      <c r="F37" s="22">
        <v>1173</v>
      </c>
      <c r="G37" s="24">
        <v>80</v>
      </c>
      <c r="H37" s="25"/>
      <c r="I37" s="25"/>
      <c r="J37" s="25"/>
      <c r="K37" s="25"/>
      <c r="L37" s="25"/>
      <c r="M37" s="25"/>
      <c r="N37" s="25"/>
      <c r="O37" s="25"/>
      <c r="P37" s="25"/>
      <c r="Q37" s="25">
        <v>12</v>
      </c>
      <c r="R37" s="25"/>
      <c r="S37" s="25"/>
      <c r="T37" s="25">
        <f t="shared" si="0"/>
        <v>1</v>
      </c>
      <c r="U37" s="25">
        <f t="shared" si="3"/>
        <v>48</v>
      </c>
      <c r="V37" s="16">
        <f t="shared" si="1"/>
        <v>12</v>
      </c>
      <c r="W37" s="26" t="e">
        <f t="shared" si="2"/>
        <v>#NUM!</v>
      </c>
    </row>
    <row r="38" spans="1:23" s="26" customFormat="1" ht="14.25">
      <c r="A38" s="21">
        <v>33</v>
      </c>
      <c r="B38" s="27" t="s">
        <v>38</v>
      </c>
      <c r="C38" s="27" t="s">
        <v>39</v>
      </c>
      <c r="D38" s="27" t="s">
        <v>26</v>
      </c>
      <c r="E38" s="28">
        <v>946</v>
      </c>
      <c r="F38" s="27">
        <v>1059</v>
      </c>
      <c r="G38" s="29">
        <v>100</v>
      </c>
      <c r="H38" s="25"/>
      <c r="I38" s="25"/>
      <c r="J38" s="25"/>
      <c r="K38" s="25"/>
      <c r="L38" s="25"/>
      <c r="M38" s="25"/>
      <c r="N38" s="25"/>
      <c r="O38" s="25"/>
      <c r="P38" s="25"/>
      <c r="Q38" s="25">
        <v>12</v>
      </c>
      <c r="R38" s="25"/>
      <c r="S38" s="25"/>
      <c r="T38" s="25">
        <f t="shared" si="0"/>
        <v>1</v>
      </c>
      <c r="U38" s="25">
        <f t="shared" si="3"/>
        <v>48</v>
      </c>
      <c r="V38" s="16">
        <f t="shared" si="1"/>
        <v>12</v>
      </c>
      <c r="W38" s="26" t="e">
        <f t="shared" si="2"/>
        <v>#NUM!</v>
      </c>
    </row>
    <row r="39" spans="1:23" s="26" customFormat="1" ht="14.25">
      <c r="A39" s="21">
        <v>34</v>
      </c>
      <c r="B39" s="22" t="s">
        <v>24</v>
      </c>
      <c r="C39" s="22" t="s">
        <v>25</v>
      </c>
      <c r="D39" s="22" t="s">
        <v>26</v>
      </c>
      <c r="E39" s="23">
        <v>732</v>
      </c>
      <c r="F39" s="22">
        <v>1059</v>
      </c>
      <c r="G39" s="24">
        <v>10</v>
      </c>
      <c r="H39" s="25"/>
      <c r="I39" s="25"/>
      <c r="J39" s="25"/>
      <c r="K39" s="25"/>
      <c r="L39" s="25"/>
      <c r="M39" s="25"/>
      <c r="N39" s="25"/>
      <c r="O39" s="25"/>
      <c r="P39" s="25"/>
      <c r="Q39" s="25">
        <v>12</v>
      </c>
      <c r="R39" s="25"/>
      <c r="S39" s="25"/>
      <c r="T39" s="25">
        <f t="shared" si="0"/>
        <v>1</v>
      </c>
      <c r="U39" s="25">
        <f t="shared" si="3"/>
        <v>48</v>
      </c>
      <c r="V39" s="16">
        <f t="shared" si="1"/>
        <v>12</v>
      </c>
      <c r="W39" s="26" t="e">
        <f t="shared" si="2"/>
        <v>#NUM!</v>
      </c>
    </row>
    <row r="40" spans="7:22" s="26" customFormat="1" ht="14.25">
      <c r="G40" s="36"/>
      <c r="P40" s="6"/>
      <c r="T40" s="6"/>
      <c r="U40" s="6"/>
      <c r="V40" s="16"/>
    </row>
    <row r="41" spans="7:22" s="26" customFormat="1" ht="14.25">
      <c r="G41" s="36"/>
      <c r="P41" s="6"/>
      <c r="T41" s="6"/>
      <c r="U41" s="6"/>
      <c r="V41" s="16"/>
    </row>
    <row r="42" spans="7:22" s="26" customFormat="1" ht="14.25">
      <c r="G42" s="36"/>
      <c r="P42" s="6"/>
      <c r="T42" s="6"/>
      <c r="U42" s="6"/>
      <c r="V42" s="16"/>
    </row>
    <row r="43" spans="7:22" s="26" customFormat="1" ht="14.25">
      <c r="G43" s="36"/>
      <c r="P43" s="6"/>
      <c r="T43" s="6"/>
      <c r="U43" s="6"/>
      <c r="V43" s="16"/>
    </row>
    <row r="44" spans="7:22" s="26" customFormat="1" ht="15">
      <c r="G44" s="36"/>
      <c r="I44" s="37"/>
      <c r="P44" s="6"/>
      <c r="T44" s="6"/>
      <c r="U44" s="6"/>
      <c r="V44" s="16"/>
    </row>
    <row r="45" spans="7:22" s="26" customFormat="1" ht="15">
      <c r="G45" s="36"/>
      <c r="I45" s="37"/>
      <c r="P45" s="6"/>
      <c r="T45" s="6"/>
      <c r="U45" s="6"/>
      <c r="V45" s="16"/>
    </row>
    <row r="46" spans="7:22" s="26" customFormat="1" ht="15">
      <c r="G46" s="36"/>
      <c r="I46" s="37"/>
      <c r="P46" s="6"/>
      <c r="T46" s="6"/>
      <c r="U46" s="6"/>
      <c r="V46" s="16"/>
    </row>
    <row r="47" spans="7:22" s="26" customFormat="1" ht="14.25">
      <c r="G47" s="36"/>
      <c r="I47" s="1"/>
      <c r="P47" s="6"/>
      <c r="T47" s="6"/>
      <c r="U47" s="6"/>
      <c r="V47" s="16"/>
    </row>
    <row r="48" spans="7:22" s="26" customFormat="1" ht="14.25">
      <c r="G48" s="36"/>
      <c r="I48" s="1"/>
      <c r="P48" s="6"/>
      <c r="T48" s="6"/>
      <c r="U48" s="6"/>
      <c r="V48" s="16"/>
    </row>
    <row r="49" spans="7:22" s="26" customFormat="1" ht="14.25">
      <c r="G49" s="36"/>
      <c r="I49" s="1"/>
      <c r="P49" s="6"/>
      <c r="T49" s="6"/>
      <c r="U49" s="6"/>
      <c r="V49" s="16"/>
    </row>
    <row r="50" spans="7:22" s="26" customFormat="1" ht="14.25">
      <c r="G50" s="36"/>
      <c r="I50" s="1"/>
      <c r="P50" s="6"/>
      <c r="T50" s="6"/>
      <c r="U50" s="6"/>
      <c r="V50" s="16"/>
    </row>
    <row r="51" spans="7:22" s="26" customFormat="1" ht="14.25">
      <c r="G51" s="36"/>
      <c r="I51" s="1"/>
      <c r="P51" s="6"/>
      <c r="T51" s="6"/>
      <c r="U51" s="6"/>
      <c r="V51" s="16"/>
    </row>
    <row r="52" spans="7:22" s="26" customFormat="1" ht="14.25">
      <c r="G52" s="36"/>
      <c r="I52" s="1"/>
      <c r="P52" s="6"/>
      <c r="T52" s="6"/>
      <c r="U52" s="6"/>
      <c r="V52" s="16"/>
    </row>
    <row r="53" spans="7:22" s="26" customFormat="1" ht="14.25">
      <c r="G53" s="36"/>
      <c r="I53" s="1"/>
      <c r="P53" s="6"/>
      <c r="T53" s="6"/>
      <c r="U53" s="6"/>
      <c r="V53" s="16"/>
    </row>
    <row r="54" spans="7:22" s="37" customFormat="1" ht="15">
      <c r="G54" s="38"/>
      <c r="I54" s="1"/>
      <c r="P54" s="39"/>
      <c r="T54" s="6"/>
      <c r="U54" s="6"/>
      <c r="V54" s="40"/>
    </row>
    <row r="55" spans="7:22" s="37" customFormat="1" ht="15">
      <c r="G55" s="38"/>
      <c r="I55" s="1"/>
      <c r="P55" s="39"/>
      <c r="T55" s="6"/>
      <c r="U55" s="6"/>
      <c r="V55" s="40"/>
    </row>
    <row r="56" spans="7:22" s="37" customFormat="1" ht="15">
      <c r="G56" s="38"/>
      <c r="P56" s="39"/>
      <c r="T56" s="6"/>
      <c r="U56" s="6"/>
      <c r="V56" s="40"/>
    </row>
    <row r="57" spans="7:22" s="37" customFormat="1" ht="15">
      <c r="G57" s="38"/>
      <c r="I57" s="1"/>
      <c r="P57" s="39"/>
      <c r="T57" s="6"/>
      <c r="U57" s="6"/>
      <c r="V57" s="40"/>
    </row>
    <row r="58" spans="7:22" s="37" customFormat="1" ht="15">
      <c r="G58" s="38"/>
      <c r="I58" s="1"/>
      <c r="P58" s="39"/>
      <c r="T58" s="6"/>
      <c r="U58" s="6"/>
      <c r="V58" s="40"/>
    </row>
    <row r="59" spans="7:22" s="37" customFormat="1" ht="15">
      <c r="G59" s="38"/>
      <c r="P59" s="39"/>
      <c r="T59" s="6"/>
      <c r="U59" s="6"/>
      <c r="V59" s="40"/>
    </row>
    <row r="60" spans="7:22" s="37" customFormat="1" ht="15">
      <c r="G60" s="38"/>
      <c r="I60" s="1"/>
      <c r="P60" s="39"/>
      <c r="T60" s="6"/>
      <c r="U60" s="6"/>
      <c r="V60" s="40"/>
    </row>
    <row r="61" spans="7:22" s="37" customFormat="1" ht="15">
      <c r="G61" s="38"/>
      <c r="I61" s="1"/>
      <c r="P61" s="39"/>
      <c r="T61" s="6"/>
      <c r="U61" s="6"/>
      <c r="V61" s="40"/>
    </row>
    <row r="62" spans="7:22" s="37" customFormat="1" ht="15">
      <c r="G62" s="38"/>
      <c r="P62" s="39"/>
      <c r="T62" s="6"/>
      <c r="U62" s="6"/>
      <c r="V62" s="40"/>
    </row>
    <row r="63" spans="7:22" s="37" customFormat="1" ht="15">
      <c r="G63" s="38"/>
      <c r="I63" s="1"/>
      <c r="P63" s="39"/>
      <c r="T63" s="6"/>
      <c r="U63" s="6"/>
      <c r="V63" s="40"/>
    </row>
    <row r="64" spans="7:22" s="37" customFormat="1" ht="15">
      <c r="G64" s="38"/>
      <c r="I64" s="1"/>
      <c r="P64" s="39"/>
      <c r="T64" s="6"/>
      <c r="U64" s="6"/>
      <c r="V64" s="40"/>
    </row>
    <row r="65" spans="7:22" s="37" customFormat="1" ht="15">
      <c r="G65" s="38"/>
      <c r="P65" s="39"/>
      <c r="T65" s="6"/>
      <c r="U65" s="6"/>
      <c r="V65" s="40"/>
    </row>
    <row r="66" spans="7:22" s="37" customFormat="1" ht="15">
      <c r="G66" s="38"/>
      <c r="I66" s="1"/>
      <c r="P66" s="39"/>
      <c r="T66" s="6"/>
      <c r="U66" s="6"/>
      <c r="V66" s="40"/>
    </row>
    <row r="67" spans="7:22" s="37" customFormat="1" ht="15">
      <c r="G67" s="38"/>
      <c r="I67" s="1"/>
      <c r="P67" s="39"/>
      <c r="T67" s="6"/>
      <c r="U67" s="6"/>
      <c r="V67" s="40"/>
    </row>
    <row r="68" spans="7:22" s="37" customFormat="1" ht="15">
      <c r="G68" s="38"/>
      <c r="P68" s="39"/>
      <c r="T68" s="6"/>
      <c r="U68" s="6"/>
      <c r="V68" s="40"/>
    </row>
    <row r="69" spans="7:22" s="37" customFormat="1" ht="15">
      <c r="G69" s="38"/>
      <c r="I69" s="26"/>
      <c r="P69" s="39"/>
      <c r="T69" s="6"/>
      <c r="U69" s="6"/>
      <c r="V69" s="40"/>
    </row>
    <row r="70" spans="7:22" s="37" customFormat="1" ht="15">
      <c r="G70" s="38"/>
      <c r="I70" s="26"/>
      <c r="P70" s="39"/>
      <c r="T70" s="6"/>
      <c r="U70" s="6"/>
      <c r="V70" s="40"/>
    </row>
    <row r="71" spans="7:22" s="37" customFormat="1" ht="15">
      <c r="G71" s="38"/>
      <c r="I71" s="26"/>
      <c r="P71" s="39"/>
      <c r="T71" s="6"/>
      <c r="U71" s="6"/>
      <c r="V71" s="40"/>
    </row>
    <row r="72" spans="7:22" s="37" customFormat="1" ht="15">
      <c r="G72" s="38"/>
      <c r="I72" s="26"/>
      <c r="P72" s="39"/>
      <c r="T72" s="6"/>
      <c r="U72" s="6"/>
      <c r="V72" s="40"/>
    </row>
    <row r="73" spans="7:22" s="37" customFormat="1" ht="15">
      <c r="G73" s="38"/>
      <c r="I73" s="26"/>
      <c r="P73" s="39"/>
      <c r="T73" s="6"/>
      <c r="U73" s="6"/>
      <c r="V73" s="40"/>
    </row>
    <row r="74" spans="7:22" s="37" customFormat="1" ht="15">
      <c r="G74" s="38"/>
      <c r="I74" s="26"/>
      <c r="P74" s="39"/>
      <c r="T74" s="6"/>
      <c r="U74" s="6"/>
      <c r="V74" s="40"/>
    </row>
    <row r="75" spans="7:22" s="37" customFormat="1" ht="15">
      <c r="G75" s="38"/>
      <c r="I75" s="26"/>
      <c r="P75" s="39"/>
      <c r="T75" s="6"/>
      <c r="U75" s="6"/>
      <c r="V75" s="40"/>
    </row>
    <row r="76" spans="7:22" s="37" customFormat="1" ht="15">
      <c r="G76" s="38"/>
      <c r="I76" s="26"/>
      <c r="P76" s="39"/>
      <c r="T76" s="6"/>
      <c r="U76" s="6"/>
      <c r="V76" s="40"/>
    </row>
    <row r="77" spans="7:22" s="37" customFormat="1" ht="15">
      <c r="G77" s="38"/>
      <c r="I77" s="26"/>
      <c r="P77" s="39"/>
      <c r="T77" s="6"/>
      <c r="U77" s="6"/>
      <c r="V77" s="40"/>
    </row>
    <row r="78" spans="7:22" s="37" customFormat="1" ht="15">
      <c r="G78" s="38"/>
      <c r="I78" s="26"/>
      <c r="P78" s="39"/>
      <c r="T78" s="6"/>
      <c r="U78" s="6"/>
      <c r="V78" s="40"/>
    </row>
    <row r="79" spans="7:22" s="37" customFormat="1" ht="15">
      <c r="G79" s="38"/>
      <c r="P79" s="39"/>
      <c r="T79" s="6"/>
      <c r="U79" s="6"/>
      <c r="V79" s="40"/>
    </row>
    <row r="80" spans="7:22" s="37" customFormat="1" ht="15">
      <c r="G80" s="38"/>
      <c r="P80" s="39"/>
      <c r="T80" s="6"/>
      <c r="U80" s="6"/>
      <c r="V80" s="40"/>
    </row>
    <row r="81" ht="15">
      <c r="I81" s="37"/>
    </row>
    <row r="82" ht="15">
      <c r="I82" s="37"/>
    </row>
    <row r="83" ht="15">
      <c r="I83" s="37"/>
    </row>
    <row r="84" ht="15">
      <c r="I84" s="37"/>
    </row>
    <row r="85" ht="15">
      <c r="I85" s="37"/>
    </row>
    <row r="86" ht="15">
      <c r="I86" s="37"/>
    </row>
    <row r="87" ht="15">
      <c r="I87" s="37"/>
    </row>
    <row r="88" ht="15">
      <c r="I88" s="37"/>
    </row>
    <row r="89" ht="15">
      <c r="I89" s="37"/>
    </row>
    <row r="90" ht="15">
      <c r="I90" s="37"/>
    </row>
    <row r="91" ht="15">
      <c r="I91" s="37"/>
    </row>
    <row r="92" ht="15">
      <c r="I92" s="37"/>
    </row>
    <row r="93" ht="15">
      <c r="I93" s="37"/>
    </row>
    <row r="94" ht="15">
      <c r="I94" s="37"/>
    </row>
    <row r="95" ht="15">
      <c r="I95" s="37"/>
    </row>
    <row r="96" ht="15">
      <c r="I96" s="37"/>
    </row>
    <row r="97" ht="15">
      <c r="I97" s="37"/>
    </row>
    <row r="98" ht="15">
      <c r="I98" s="37"/>
    </row>
    <row r="99" ht="15">
      <c r="I99" s="37"/>
    </row>
    <row r="100" ht="15">
      <c r="I100" s="37"/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K114"/>
  <sheetViews>
    <sheetView showOutlineSymbols="0" zoomScale="75" zoomScaleNormal="75" workbookViewId="0" topLeftCell="A1">
      <pane xSplit="7" ySplit="5" topLeftCell="L21" activePane="bottomRight" state="frozen"/>
      <selection pane="topLeft" activeCell="A1" sqref="A1"/>
      <selection pane="topRight" activeCell="H1" sqref="H1"/>
      <selection pane="bottomLeft" activeCell="A6" sqref="A6"/>
      <selection pane="bottomRight" activeCell="T6" sqref="T6:U53"/>
    </sheetView>
  </sheetViews>
  <sheetFormatPr defaultColWidth="9.6640625" defaultRowHeight="15"/>
  <cols>
    <col min="1" max="1" width="6.3359375" style="1" bestFit="1" customWidth="1"/>
    <col min="2" max="2" width="9.6640625" style="1" customWidth="1"/>
    <col min="3" max="3" width="9.88671875" style="1" bestFit="1" customWidth="1"/>
    <col min="4" max="4" width="8.88671875" style="1" customWidth="1"/>
    <col min="5" max="5" width="6.6640625" style="1" bestFit="1" customWidth="1"/>
    <col min="6" max="6" width="6.77734375" style="1" bestFit="1" customWidth="1"/>
    <col min="7" max="7" width="2.77734375" style="4" customWidth="1"/>
    <col min="8" max="15" width="6.3359375" style="1" bestFit="1" customWidth="1"/>
    <col min="16" max="16" width="6.3359375" style="41" bestFit="1" customWidth="1"/>
    <col min="17" max="19" width="6.3359375" style="1" bestFit="1" customWidth="1"/>
    <col min="20" max="20" width="7.5546875" style="6" customWidth="1"/>
    <col min="21" max="21" width="5.6640625" style="6" customWidth="1"/>
    <col min="22" max="22" width="15.99609375" style="17" bestFit="1" customWidth="1"/>
    <col min="23" max="23" width="5.21484375" style="1" customWidth="1"/>
    <col min="24" max="55" width="7.6640625" style="1" customWidth="1"/>
    <col min="56" max="57" width="6.6640625" style="1" customWidth="1"/>
    <col min="58" max="59" width="7.6640625" style="1" customWidth="1"/>
    <col min="60" max="61" width="6.6640625" style="1" customWidth="1"/>
    <col min="62" max="63" width="7.6640625" style="1" customWidth="1"/>
    <col min="64" max="16384" width="9.6640625" style="1" customWidth="1"/>
  </cols>
  <sheetData>
    <row r="1" spans="2:63" ht="18">
      <c r="B1" s="2" t="s">
        <v>122</v>
      </c>
      <c r="E1" s="3"/>
      <c r="H1" s="5">
        <v>38437</v>
      </c>
      <c r="I1" s="5">
        <v>38451</v>
      </c>
      <c r="J1" s="5">
        <v>38458</v>
      </c>
      <c r="K1" s="5">
        <v>38465</v>
      </c>
      <c r="L1" s="5">
        <v>38472</v>
      </c>
      <c r="M1" s="5">
        <v>38479</v>
      </c>
      <c r="N1" s="5">
        <v>38486</v>
      </c>
      <c r="O1" s="5">
        <v>38493</v>
      </c>
      <c r="P1" s="5">
        <v>38500</v>
      </c>
      <c r="Q1" s="5">
        <v>38507</v>
      </c>
      <c r="R1" s="5">
        <v>38521</v>
      </c>
      <c r="S1" s="5">
        <v>38528</v>
      </c>
      <c r="T1" s="6" t="s">
        <v>1</v>
      </c>
      <c r="V1" s="7" t="s">
        <v>2</v>
      </c>
      <c r="W1" s="8">
        <v>11</v>
      </c>
      <c r="X1" s="1" t="s">
        <v>3</v>
      </c>
      <c r="AA1" s="9"/>
      <c r="AE1" s="9"/>
      <c r="AI1" s="9"/>
      <c r="AM1" s="9"/>
      <c r="AQ1" s="9"/>
      <c r="AU1" s="9"/>
      <c r="AY1" s="9"/>
      <c r="BC1" s="9"/>
      <c r="BG1" s="9"/>
      <c r="BK1" s="9"/>
    </row>
    <row r="2" spans="2:27" ht="18">
      <c r="B2" s="2" t="s">
        <v>123</v>
      </c>
      <c r="C2" s="10" t="s">
        <v>124</v>
      </c>
      <c r="D2" s="2" t="s">
        <v>5</v>
      </c>
      <c r="H2" s="11" t="s">
        <v>6</v>
      </c>
      <c r="I2" s="12" t="s">
        <v>6</v>
      </c>
      <c r="J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6" t="s">
        <v>7</v>
      </c>
      <c r="V2" s="7" t="s">
        <v>8</v>
      </c>
      <c r="W2" s="1">
        <f>ROUNDDOWN(W1*2/3,0)</f>
        <v>7</v>
      </c>
      <c r="AA2" s="9"/>
    </row>
    <row r="3" spans="2:23" ht="15">
      <c r="B3" s="13" t="s">
        <v>125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 t="s">
        <v>10</v>
      </c>
      <c r="U3" s="16" t="s">
        <v>11</v>
      </c>
      <c r="W3" s="18"/>
    </row>
    <row r="4" spans="2:24" ht="14.25">
      <c r="B4" s="19"/>
      <c r="D4" s="1" t="s">
        <v>12</v>
      </c>
      <c r="E4" s="1" t="s">
        <v>13</v>
      </c>
      <c r="F4" s="1" t="s">
        <v>14</v>
      </c>
      <c r="G4" s="4" t="s">
        <v>126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6" t="s">
        <v>15</v>
      </c>
      <c r="U4" s="6" t="s">
        <v>16</v>
      </c>
      <c r="V4" s="17" t="s">
        <v>17</v>
      </c>
      <c r="W4" s="8">
        <v>20</v>
      </c>
      <c r="X4" s="1" t="s">
        <v>18</v>
      </c>
    </row>
    <row r="5" spans="1:23" ht="14.25">
      <c r="A5" s="1" t="s">
        <v>6</v>
      </c>
      <c r="B5" s="1" t="s">
        <v>19</v>
      </c>
      <c r="D5" s="1" t="s">
        <v>20</v>
      </c>
      <c r="E5" s="1" t="s">
        <v>21</v>
      </c>
      <c r="F5" s="1" t="s">
        <v>22</v>
      </c>
      <c r="G5" s="4" t="s">
        <v>127</v>
      </c>
      <c r="H5" s="20">
        <v>9</v>
      </c>
      <c r="I5" s="20">
        <v>11</v>
      </c>
      <c r="J5" s="14">
        <v>13</v>
      </c>
      <c r="K5" s="14">
        <v>6</v>
      </c>
      <c r="L5" s="14">
        <v>12</v>
      </c>
      <c r="M5" s="14">
        <v>10</v>
      </c>
      <c r="N5" s="14">
        <v>7</v>
      </c>
      <c r="O5" s="14">
        <v>8</v>
      </c>
      <c r="P5" s="14" t="s">
        <v>23</v>
      </c>
      <c r="Q5" s="14">
        <v>8</v>
      </c>
      <c r="R5" s="14">
        <v>20</v>
      </c>
      <c r="S5" s="14">
        <v>17</v>
      </c>
      <c r="V5" s="16"/>
      <c r="W5" s="1">
        <f>W4+1</f>
        <v>21</v>
      </c>
    </row>
    <row r="6" spans="1:23" s="26" customFormat="1" ht="14.25">
      <c r="A6" s="21">
        <v>1</v>
      </c>
      <c r="B6" s="22" t="s">
        <v>24</v>
      </c>
      <c r="C6" s="22" t="s">
        <v>25</v>
      </c>
      <c r="D6" s="22" t="s">
        <v>26</v>
      </c>
      <c r="E6" s="23">
        <v>732</v>
      </c>
      <c r="F6" s="22">
        <v>1059</v>
      </c>
      <c r="G6" s="24"/>
      <c r="H6" s="25">
        <v>1</v>
      </c>
      <c r="I6" s="25"/>
      <c r="J6" s="25">
        <v>1</v>
      </c>
      <c r="K6" s="25"/>
      <c r="L6" s="25">
        <v>1</v>
      </c>
      <c r="M6" s="25">
        <v>3</v>
      </c>
      <c r="N6" s="25"/>
      <c r="O6" s="25"/>
      <c r="P6" s="25"/>
      <c r="Q6" s="25"/>
      <c r="R6" s="25">
        <v>1</v>
      </c>
      <c r="S6" s="25">
        <v>1</v>
      </c>
      <c r="T6" s="25">
        <f aca="true" t="shared" si="0" ref="T6:T53">COUNTA(H6:S6)</f>
        <v>6</v>
      </c>
      <c r="U6" s="25">
        <f>SUM(H6:S6)+(W$2-T6)*W$5</f>
        <v>29</v>
      </c>
      <c r="V6" s="16">
        <f aca="true" t="shared" si="1" ref="V6:V53">SMALL(H6:S6,1)</f>
        <v>1</v>
      </c>
      <c r="W6" s="26">
        <f aca="true" t="shared" si="2" ref="W6:W53">SMALL(H6:S6,2)</f>
        <v>1</v>
      </c>
    </row>
    <row r="7" spans="1:23" s="26" customFormat="1" ht="14.25">
      <c r="A7" s="21">
        <v>2</v>
      </c>
      <c r="B7" s="21" t="s">
        <v>27</v>
      </c>
      <c r="C7" s="22" t="s">
        <v>128</v>
      </c>
      <c r="D7" s="22" t="s">
        <v>117</v>
      </c>
      <c r="E7" s="23">
        <v>622</v>
      </c>
      <c r="F7" s="22">
        <v>1173</v>
      </c>
      <c r="G7" s="29"/>
      <c r="H7" s="25">
        <v>7</v>
      </c>
      <c r="I7" s="25">
        <v>4</v>
      </c>
      <c r="J7" s="25"/>
      <c r="K7" s="25"/>
      <c r="L7" s="25">
        <v>4</v>
      </c>
      <c r="M7" s="25"/>
      <c r="N7" s="25">
        <v>3</v>
      </c>
      <c r="O7" s="25">
        <v>4</v>
      </c>
      <c r="P7" s="25"/>
      <c r="Q7" s="25"/>
      <c r="R7" s="25">
        <v>5</v>
      </c>
      <c r="S7" s="25"/>
      <c r="T7" s="25">
        <f t="shared" si="0"/>
        <v>6</v>
      </c>
      <c r="U7" s="25">
        <f>SUM(H7:S7)+(W$2-T7)*W$5</f>
        <v>48</v>
      </c>
      <c r="V7" s="16">
        <f t="shared" si="1"/>
        <v>3</v>
      </c>
      <c r="W7" s="26">
        <f t="shared" si="2"/>
        <v>4</v>
      </c>
    </row>
    <row r="8" spans="1:23" s="26" customFormat="1" ht="14.25">
      <c r="A8" s="21">
        <v>3</v>
      </c>
      <c r="B8" s="27" t="s">
        <v>27</v>
      </c>
      <c r="C8" s="27" t="s">
        <v>28</v>
      </c>
      <c r="D8" s="27" t="s">
        <v>29</v>
      </c>
      <c r="E8" s="28">
        <v>146280</v>
      </c>
      <c r="F8" s="27">
        <v>1078</v>
      </c>
      <c r="G8" s="29"/>
      <c r="H8" s="25"/>
      <c r="I8" s="25">
        <v>7</v>
      </c>
      <c r="J8" s="25"/>
      <c r="K8" s="25"/>
      <c r="L8" s="25">
        <v>6</v>
      </c>
      <c r="M8" s="25">
        <v>6</v>
      </c>
      <c r="N8" s="25">
        <v>4</v>
      </c>
      <c r="O8" s="25">
        <v>5</v>
      </c>
      <c r="P8" s="25"/>
      <c r="Q8" s="25">
        <v>3</v>
      </c>
      <c r="R8" s="25"/>
      <c r="S8" s="25">
        <v>18</v>
      </c>
      <c r="T8" s="25">
        <f t="shared" si="0"/>
        <v>7</v>
      </c>
      <c r="U8" s="25">
        <f>SUM(H8:S8)+(W$2-T8)*W$5</f>
        <v>49</v>
      </c>
      <c r="V8" s="16">
        <f t="shared" si="1"/>
        <v>3</v>
      </c>
      <c r="W8" s="26">
        <f t="shared" si="2"/>
        <v>4</v>
      </c>
    </row>
    <row r="9" spans="1:23" s="26" customFormat="1" ht="14.25">
      <c r="A9" s="21">
        <v>4</v>
      </c>
      <c r="B9" s="22" t="s">
        <v>36</v>
      </c>
      <c r="C9" s="22" t="s">
        <v>37</v>
      </c>
      <c r="D9" s="22" t="s">
        <v>26</v>
      </c>
      <c r="E9" s="23">
        <v>945</v>
      </c>
      <c r="F9" s="21">
        <v>1059</v>
      </c>
      <c r="G9" s="24"/>
      <c r="H9" s="25">
        <v>8</v>
      </c>
      <c r="I9" s="25">
        <v>9</v>
      </c>
      <c r="J9" s="25"/>
      <c r="K9" s="25">
        <v>6</v>
      </c>
      <c r="L9" s="25">
        <v>10</v>
      </c>
      <c r="M9" s="25">
        <v>11</v>
      </c>
      <c r="N9" s="25">
        <v>8</v>
      </c>
      <c r="O9" s="25">
        <v>9</v>
      </c>
      <c r="P9" s="25"/>
      <c r="Q9" s="25"/>
      <c r="R9" s="25">
        <v>18</v>
      </c>
      <c r="S9" s="25">
        <v>8</v>
      </c>
      <c r="T9" s="25">
        <f t="shared" si="0"/>
        <v>9</v>
      </c>
      <c r="U9" s="25">
        <v>58</v>
      </c>
      <c r="V9" s="16">
        <f t="shared" si="1"/>
        <v>6</v>
      </c>
      <c r="W9" s="26">
        <f t="shared" si="2"/>
        <v>8</v>
      </c>
    </row>
    <row r="10" spans="1:23" s="26" customFormat="1" ht="14.25">
      <c r="A10" s="21">
        <v>5</v>
      </c>
      <c r="B10" s="22" t="s">
        <v>30</v>
      </c>
      <c r="C10" s="22" t="s">
        <v>31</v>
      </c>
      <c r="D10" s="22" t="s">
        <v>26</v>
      </c>
      <c r="E10" s="23">
        <v>593</v>
      </c>
      <c r="F10" s="22">
        <v>1059</v>
      </c>
      <c r="G10" s="29"/>
      <c r="H10" s="25"/>
      <c r="I10" s="25"/>
      <c r="J10" s="25">
        <v>11</v>
      </c>
      <c r="K10" s="25">
        <v>1</v>
      </c>
      <c r="L10" s="25">
        <v>2</v>
      </c>
      <c r="M10" s="25">
        <v>2</v>
      </c>
      <c r="N10" s="25"/>
      <c r="O10" s="25"/>
      <c r="P10" s="25"/>
      <c r="Q10" s="25"/>
      <c r="R10" s="25">
        <v>2</v>
      </c>
      <c r="S10" s="25"/>
      <c r="T10" s="25">
        <f t="shared" si="0"/>
        <v>5</v>
      </c>
      <c r="U10" s="25">
        <f aca="true" t="shared" si="3" ref="U10:U53">SUM(H10:S10)+(W$2-T10)*W$5</f>
        <v>60</v>
      </c>
      <c r="V10" s="16">
        <f t="shared" si="1"/>
        <v>1</v>
      </c>
      <c r="W10" s="26">
        <f t="shared" si="2"/>
        <v>2</v>
      </c>
    </row>
    <row r="11" spans="1:23" s="26" customFormat="1" ht="14.25">
      <c r="A11" s="21">
        <v>6</v>
      </c>
      <c r="B11" s="22" t="s">
        <v>129</v>
      </c>
      <c r="C11" s="22" t="s">
        <v>130</v>
      </c>
      <c r="D11" s="22" t="s">
        <v>117</v>
      </c>
      <c r="E11" s="23">
        <v>233</v>
      </c>
      <c r="F11" s="22">
        <v>1173</v>
      </c>
      <c r="G11" s="29"/>
      <c r="H11" s="25">
        <v>5</v>
      </c>
      <c r="I11" s="25"/>
      <c r="J11" s="25">
        <v>6</v>
      </c>
      <c r="K11" s="25">
        <v>2</v>
      </c>
      <c r="L11" s="25"/>
      <c r="M11" s="25"/>
      <c r="N11" s="25"/>
      <c r="O11" s="25"/>
      <c r="P11" s="25"/>
      <c r="Q11" s="25">
        <v>9</v>
      </c>
      <c r="R11" s="25">
        <v>7</v>
      </c>
      <c r="S11" s="25">
        <v>10</v>
      </c>
      <c r="T11" s="25">
        <f t="shared" si="0"/>
        <v>6</v>
      </c>
      <c r="U11" s="25">
        <f t="shared" si="3"/>
        <v>60</v>
      </c>
      <c r="V11" s="16">
        <f t="shared" si="1"/>
        <v>2</v>
      </c>
      <c r="W11" s="26">
        <f t="shared" si="2"/>
        <v>5</v>
      </c>
    </row>
    <row r="12" spans="1:23" s="26" customFormat="1" ht="14.25">
      <c r="A12" s="21">
        <v>7</v>
      </c>
      <c r="B12" s="27" t="s">
        <v>49</v>
      </c>
      <c r="C12" s="27" t="s">
        <v>50</v>
      </c>
      <c r="D12" s="22" t="s">
        <v>51</v>
      </c>
      <c r="E12" s="23">
        <v>288</v>
      </c>
      <c r="F12" s="22">
        <v>1013</v>
      </c>
      <c r="G12" s="24"/>
      <c r="H12" s="25">
        <v>4</v>
      </c>
      <c r="I12" s="25"/>
      <c r="J12" s="25"/>
      <c r="K12" s="25">
        <v>3</v>
      </c>
      <c r="L12" s="25">
        <v>9</v>
      </c>
      <c r="M12" s="25"/>
      <c r="N12" s="25">
        <v>5</v>
      </c>
      <c r="O12" s="25"/>
      <c r="P12" s="25"/>
      <c r="Q12" s="25">
        <v>9</v>
      </c>
      <c r="R12" s="25"/>
      <c r="S12" s="25"/>
      <c r="T12" s="25">
        <f t="shared" si="0"/>
        <v>5</v>
      </c>
      <c r="U12" s="25">
        <f t="shared" si="3"/>
        <v>72</v>
      </c>
      <c r="V12" s="16">
        <f t="shared" si="1"/>
        <v>3</v>
      </c>
      <c r="W12" s="26">
        <f t="shared" si="2"/>
        <v>4</v>
      </c>
    </row>
    <row r="13" spans="1:23" s="26" customFormat="1" ht="14.25">
      <c r="A13" s="21">
        <v>8</v>
      </c>
      <c r="B13" s="27" t="s">
        <v>34</v>
      </c>
      <c r="C13" s="27" t="s">
        <v>35</v>
      </c>
      <c r="D13" s="27" t="s">
        <v>29</v>
      </c>
      <c r="E13" s="28">
        <v>130711</v>
      </c>
      <c r="F13" s="27">
        <v>1078</v>
      </c>
      <c r="G13" s="24"/>
      <c r="H13" s="25"/>
      <c r="I13" s="25"/>
      <c r="J13" s="25"/>
      <c r="K13" s="25"/>
      <c r="L13" s="25"/>
      <c r="M13" s="25">
        <v>5</v>
      </c>
      <c r="N13" s="25">
        <v>1</v>
      </c>
      <c r="O13" s="25">
        <v>2</v>
      </c>
      <c r="P13" s="25"/>
      <c r="Q13" s="25"/>
      <c r="R13" s="25"/>
      <c r="S13" s="25">
        <v>4</v>
      </c>
      <c r="T13" s="25">
        <f t="shared" si="0"/>
        <v>4</v>
      </c>
      <c r="U13" s="25">
        <f t="shared" si="3"/>
        <v>75</v>
      </c>
      <c r="V13" s="16">
        <f t="shared" si="1"/>
        <v>1</v>
      </c>
      <c r="W13" s="26">
        <f t="shared" si="2"/>
        <v>2</v>
      </c>
    </row>
    <row r="14" spans="1:23" s="26" customFormat="1" ht="14.25">
      <c r="A14" s="21">
        <v>9</v>
      </c>
      <c r="B14" s="22" t="s">
        <v>47</v>
      </c>
      <c r="C14" s="22" t="s">
        <v>48</v>
      </c>
      <c r="D14" s="22" t="s">
        <v>26</v>
      </c>
      <c r="E14" s="23">
        <v>589</v>
      </c>
      <c r="F14" s="22">
        <v>1059</v>
      </c>
      <c r="G14" s="29"/>
      <c r="H14" s="25"/>
      <c r="I14" s="25"/>
      <c r="J14" s="25">
        <v>8</v>
      </c>
      <c r="K14" s="25"/>
      <c r="L14" s="25"/>
      <c r="M14" s="25">
        <v>7</v>
      </c>
      <c r="N14" s="25"/>
      <c r="O14" s="25"/>
      <c r="P14" s="25"/>
      <c r="Q14" s="25">
        <v>2</v>
      </c>
      <c r="R14" s="25"/>
      <c r="S14" s="25">
        <v>5</v>
      </c>
      <c r="T14" s="25">
        <f t="shared" si="0"/>
        <v>4</v>
      </c>
      <c r="U14" s="25">
        <f t="shared" si="3"/>
        <v>85</v>
      </c>
      <c r="V14" s="16">
        <f t="shared" si="1"/>
        <v>2</v>
      </c>
      <c r="W14" s="26">
        <f t="shared" si="2"/>
        <v>5</v>
      </c>
    </row>
    <row r="15" spans="1:23" s="26" customFormat="1" ht="14.25">
      <c r="A15" s="21">
        <v>10</v>
      </c>
      <c r="B15" s="22" t="s">
        <v>49</v>
      </c>
      <c r="C15" s="22" t="s">
        <v>131</v>
      </c>
      <c r="D15" s="22" t="s">
        <v>117</v>
      </c>
      <c r="E15" s="23">
        <v>466</v>
      </c>
      <c r="F15" s="22">
        <v>1173</v>
      </c>
      <c r="G15" s="29"/>
      <c r="H15" s="25">
        <v>9</v>
      </c>
      <c r="I15" s="25">
        <v>12</v>
      </c>
      <c r="J15" s="25">
        <v>9</v>
      </c>
      <c r="K15" s="25"/>
      <c r="L15" s="25"/>
      <c r="M15" s="25"/>
      <c r="N15" s="25"/>
      <c r="O15" s="25">
        <v>9</v>
      </c>
      <c r="P15" s="25"/>
      <c r="Q15" s="25"/>
      <c r="R15" s="25">
        <v>11</v>
      </c>
      <c r="S15" s="25">
        <v>18</v>
      </c>
      <c r="T15" s="25">
        <f t="shared" si="0"/>
        <v>6</v>
      </c>
      <c r="U15" s="25">
        <f t="shared" si="3"/>
        <v>89</v>
      </c>
      <c r="V15" s="16">
        <f t="shared" si="1"/>
        <v>9</v>
      </c>
      <c r="W15" s="26">
        <f t="shared" si="2"/>
        <v>9</v>
      </c>
    </row>
    <row r="16" spans="1:23" s="26" customFormat="1" ht="14.25">
      <c r="A16" s="21">
        <v>11</v>
      </c>
      <c r="B16" s="22" t="s">
        <v>82</v>
      </c>
      <c r="C16" s="22" t="s">
        <v>83</v>
      </c>
      <c r="D16" s="22" t="s">
        <v>57</v>
      </c>
      <c r="E16" s="23">
        <v>3776</v>
      </c>
      <c r="F16" s="22">
        <v>1155</v>
      </c>
      <c r="G16" s="29"/>
      <c r="H16" s="25">
        <v>6</v>
      </c>
      <c r="I16" s="25"/>
      <c r="J16" s="25">
        <v>5</v>
      </c>
      <c r="K16" s="25"/>
      <c r="L16" s="25">
        <v>3</v>
      </c>
      <c r="M16" s="25"/>
      <c r="N16" s="25"/>
      <c r="O16" s="25"/>
      <c r="P16" s="25"/>
      <c r="Q16" s="25"/>
      <c r="R16" s="25">
        <v>21</v>
      </c>
      <c r="S16" s="25">
        <v>18</v>
      </c>
      <c r="T16" s="25">
        <f t="shared" si="0"/>
        <v>5</v>
      </c>
      <c r="U16" s="25">
        <f t="shared" si="3"/>
        <v>95</v>
      </c>
      <c r="V16" s="16">
        <f t="shared" si="1"/>
        <v>3</v>
      </c>
      <c r="W16" s="26">
        <f t="shared" si="2"/>
        <v>5</v>
      </c>
    </row>
    <row r="17" spans="1:23" s="26" customFormat="1" ht="14.25">
      <c r="A17" s="21">
        <v>12</v>
      </c>
      <c r="B17" s="27" t="s">
        <v>45</v>
      </c>
      <c r="C17" s="27" t="s">
        <v>46</v>
      </c>
      <c r="D17" s="27" t="s">
        <v>26</v>
      </c>
      <c r="E17" s="28">
        <v>313</v>
      </c>
      <c r="F17" s="27">
        <v>1059</v>
      </c>
      <c r="G17" s="24"/>
      <c r="H17" s="25"/>
      <c r="I17" s="25"/>
      <c r="J17" s="25"/>
      <c r="K17" s="25"/>
      <c r="L17" s="25">
        <v>5</v>
      </c>
      <c r="M17" s="25">
        <v>4</v>
      </c>
      <c r="N17" s="25"/>
      <c r="O17" s="25"/>
      <c r="P17" s="25"/>
      <c r="Q17" s="25"/>
      <c r="R17" s="25"/>
      <c r="S17" s="25">
        <v>3</v>
      </c>
      <c r="T17" s="25">
        <f t="shared" si="0"/>
        <v>3</v>
      </c>
      <c r="U17" s="25">
        <f t="shared" si="3"/>
        <v>96</v>
      </c>
      <c r="V17" s="16">
        <f t="shared" si="1"/>
        <v>3</v>
      </c>
      <c r="W17" s="26">
        <f t="shared" si="2"/>
        <v>4</v>
      </c>
    </row>
    <row r="18" spans="1:23" s="26" customFormat="1" ht="14.25">
      <c r="A18" s="21">
        <v>13</v>
      </c>
      <c r="B18" s="27" t="s">
        <v>132</v>
      </c>
      <c r="C18" s="27" t="s">
        <v>133</v>
      </c>
      <c r="D18" s="27" t="s">
        <v>134</v>
      </c>
      <c r="E18" s="28">
        <v>362</v>
      </c>
      <c r="F18" s="27">
        <v>1173</v>
      </c>
      <c r="G18" s="24"/>
      <c r="H18" s="25"/>
      <c r="I18" s="25"/>
      <c r="J18" s="25"/>
      <c r="K18" s="25"/>
      <c r="L18" s="25"/>
      <c r="M18" s="25"/>
      <c r="N18" s="25">
        <v>8</v>
      </c>
      <c r="O18" s="25"/>
      <c r="P18" s="25"/>
      <c r="Q18" s="25">
        <v>9</v>
      </c>
      <c r="R18" s="25">
        <v>17</v>
      </c>
      <c r="S18" s="25">
        <v>6</v>
      </c>
      <c r="T18" s="25">
        <f t="shared" si="0"/>
        <v>4</v>
      </c>
      <c r="U18" s="25">
        <f t="shared" si="3"/>
        <v>103</v>
      </c>
      <c r="V18" s="16">
        <f t="shared" si="1"/>
        <v>6</v>
      </c>
      <c r="W18" s="26">
        <f t="shared" si="2"/>
        <v>8</v>
      </c>
    </row>
    <row r="19" spans="1:23" s="26" customFormat="1" ht="14.25">
      <c r="A19" s="21">
        <v>14</v>
      </c>
      <c r="B19" s="22" t="s">
        <v>135</v>
      </c>
      <c r="C19" s="22" t="s">
        <v>136</v>
      </c>
      <c r="D19" s="21" t="s">
        <v>137</v>
      </c>
      <c r="E19" s="23">
        <v>103</v>
      </c>
      <c r="F19" s="22">
        <v>1145</v>
      </c>
      <c r="G19" s="29"/>
      <c r="H19" s="25"/>
      <c r="I19" s="25"/>
      <c r="J19" s="25"/>
      <c r="K19" s="25">
        <v>4</v>
      </c>
      <c r="L19" s="25">
        <v>7</v>
      </c>
      <c r="M19" s="25"/>
      <c r="N19" s="25"/>
      <c r="O19" s="25"/>
      <c r="P19" s="25"/>
      <c r="Q19" s="25"/>
      <c r="R19" s="25">
        <v>9</v>
      </c>
      <c r="S19" s="25"/>
      <c r="T19" s="25">
        <f t="shared" si="0"/>
        <v>3</v>
      </c>
      <c r="U19" s="25">
        <f t="shared" si="3"/>
        <v>104</v>
      </c>
      <c r="V19" s="16">
        <f t="shared" si="1"/>
        <v>4</v>
      </c>
      <c r="W19" s="26">
        <f t="shared" si="2"/>
        <v>7</v>
      </c>
    </row>
    <row r="20" spans="1:23" s="26" customFormat="1" ht="14.25">
      <c r="A20" s="21">
        <v>15</v>
      </c>
      <c r="B20" s="27" t="s">
        <v>38</v>
      </c>
      <c r="C20" s="27" t="s">
        <v>39</v>
      </c>
      <c r="D20" s="27" t="s">
        <v>26</v>
      </c>
      <c r="E20" s="28">
        <v>946</v>
      </c>
      <c r="F20" s="27">
        <v>1059</v>
      </c>
      <c r="G20" s="29"/>
      <c r="H20" s="25">
        <v>3</v>
      </c>
      <c r="I20" s="25">
        <v>12</v>
      </c>
      <c r="J20" s="25"/>
      <c r="K20" s="25"/>
      <c r="L20" s="25"/>
      <c r="M20" s="25">
        <v>11</v>
      </c>
      <c r="N20" s="25"/>
      <c r="O20" s="25"/>
      <c r="P20" s="25"/>
      <c r="Q20" s="25"/>
      <c r="R20" s="25"/>
      <c r="S20" s="25">
        <v>18</v>
      </c>
      <c r="T20" s="25">
        <f t="shared" si="0"/>
        <v>4</v>
      </c>
      <c r="U20" s="25">
        <f t="shared" si="3"/>
        <v>107</v>
      </c>
      <c r="V20" s="16">
        <f t="shared" si="1"/>
        <v>3</v>
      </c>
      <c r="W20" s="26">
        <f t="shared" si="2"/>
        <v>11</v>
      </c>
    </row>
    <row r="21" spans="1:23" s="26" customFormat="1" ht="14.25">
      <c r="A21" s="21">
        <v>16</v>
      </c>
      <c r="B21" s="22" t="s">
        <v>45</v>
      </c>
      <c r="C21" s="22" t="s">
        <v>52</v>
      </c>
      <c r="D21" s="22" t="s">
        <v>26</v>
      </c>
      <c r="E21" s="23">
        <v>587</v>
      </c>
      <c r="F21" s="21">
        <v>1059</v>
      </c>
      <c r="G21" s="24"/>
      <c r="H21" s="25"/>
      <c r="I21" s="25"/>
      <c r="J21" s="25"/>
      <c r="K21" s="25"/>
      <c r="L21" s="25"/>
      <c r="M21" s="25">
        <v>1</v>
      </c>
      <c r="N21" s="25"/>
      <c r="O21" s="25"/>
      <c r="P21" s="25"/>
      <c r="Q21" s="25"/>
      <c r="R21" s="25"/>
      <c r="S21" s="25">
        <v>2</v>
      </c>
      <c r="T21" s="25">
        <f t="shared" si="0"/>
        <v>2</v>
      </c>
      <c r="U21" s="25">
        <f t="shared" si="3"/>
        <v>108</v>
      </c>
      <c r="V21" s="16">
        <f t="shared" si="1"/>
        <v>1</v>
      </c>
      <c r="W21" s="26">
        <f t="shared" si="2"/>
        <v>2</v>
      </c>
    </row>
    <row r="22" spans="1:23" s="26" customFormat="1" ht="14.25">
      <c r="A22" s="21">
        <v>17</v>
      </c>
      <c r="B22" s="22" t="s">
        <v>53</v>
      </c>
      <c r="C22" s="22" t="s">
        <v>54</v>
      </c>
      <c r="D22" s="27" t="s">
        <v>29</v>
      </c>
      <c r="E22" s="23">
        <v>52435</v>
      </c>
      <c r="F22" s="22">
        <v>1078</v>
      </c>
      <c r="G22" s="29"/>
      <c r="H22" s="25"/>
      <c r="I22" s="25"/>
      <c r="J22" s="25"/>
      <c r="K22" s="25"/>
      <c r="L22" s="25"/>
      <c r="M22" s="25"/>
      <c r="N22" s="25">
        <v>2</v>
      </c>
      <c r="O22" s="25"/>
      <c r="P22" s="25"/>
      <c r="Q22" s="25">
        <v>1</v>
      </c>
      <c r="R22" s="25"/>
      <c r="S22" s="25"/>
      <c r="T22" s="25">
        <f t="shared" si="0"/>
        <v>2</v>
      </c>
      <c r="U22" s="25">
        <f t="shared" si="3"/>
        <v>108</v>
      </c>
      <c r="V22" s="16">
        <f t="shared" si="1"/>
        <v>1</v>
      </c>
      <c r="W22" s="26">
        <f t="shared" si="2"/>
        <v>2</v>
      </c>
    </row>
    <row r="23" spans="1:23" s="26" customFormat="1" ht="14.25">
      <c r="A23" s="21">
        <v>18</v>
      </c>
      <c r="B23" s="22" t="s">
        <v>64</v>
      </c>
      <c r="C23" s="22" t="s">
        <v>65</v>
      </c>
      <c r="D23" s="27" t="s">
        <v>29</v>
      </c>
      <c r="E23" s="23">
        <v>176285</v>
      </c>
      <c r="F23" s="22">
        <v>1078</v>
      </c>
      <c r="G23" s="29"/>
      <c r="H23" s="25">
        <v>2</v>
      </c>
      <c r="I23" s="25"/>
      <c r="J23" s="25">
        <v>3</v>
      </c>
      <c r="K23" s="25"/>
      <c r="L23" s="25"/>
      <c r="M23" s="25"/>
      <c r="N23" s="25"/>
      <c r="O23" s="25"/>
      <c r="P23" s="25"/>
      <c r="Q23" s="25"/>
      <c r="R23" s="25"/>
      <c r="S23" s="25"/>
      <c r="T23" s="25">
        <f t="shared" si="0"/>
        <v>2</v>
      </c>
      <c r="U23" s="25">
        <f t="shared" si="3"/>
        <v>110</v>
      </c>
      <c r="V23" s="16">
        <f t="shared" si="1"/>
        <v>2</v>
      </c>
      <c r="W23" s="26">
        <f t="shared" si="2"/>
        <v>3</v>
      </c>
    </row>
    <row r="24" spans="1:23" s="26" customFormat="1" ht="14.25">
      <c r="A24" s="21">
        <v>19</v>
      </c>
      <c r="B24" s="22" t="s">
        <v>138</v>
      </c>
      <c r="C24" s="22" t="s">
        <v>139</v>
      </c>
      <c r="D24" s="22" t="s">
        <v>57</v>
      </c>
      <c r="E24" s="23">
        <v>2007</v>
      </c>
      <c r="F24" s="22">
        <v>1155</v>
      </c>
      <c r="G24" s="29"/>
      <c r="H24" s="25"/>
      <c r="I24" s="25">
        <v>6</v>
      </c>
      <c r="J24" s="25"/>
      <c r="K24" s="25"/>
      <c r="L24" s="25"/>
      <c r="M24" s="25"/>
      <c r="N24" s="25"/>
      <c r="O24" s="25">
        <v>3</v>
      </c>
      <c r="P24" s="25"/>
      <c r="Q24" s="25"/>
      <c r="R24" s="25"/>
      <c r="S24" s="25"/>
      <c r="T24" s="25">
        <f t="shared" si="0"/>
        <v>2</v>
      </c>
      <c r="U24" s="25">
        <f t="shared" si="3"/>
        <v>114</v>
      </c>
      <c r="V24" s="16">
        <f t="shared" si="1"/>
        <v>3</v>
      </c>
      <c r="W24" s="26">
        <f t="shared" si="2"/>
        <v>6</v>
      </c>
    </row>
    <row r="25" spans="1:23" s="26" customFormat="1" ht="14.25">
      <c r="A25" s="21">
        <v>20</v>
      </c>
      <c r="B25" s="30" t="s">
        <v>93</v>
      </c>
      <c r="C25" s="27" t="s">
        <v>94</v>
      </c>
      <c r="D25" s="27" t="s">
        <v>29</v>
      </c>
      <c r="E25" s="23">
        <v>130527</v>
      </c>
      <c r="F25" s="27">
        <v>1078</v>
      </c>
      <c r="G25" s="29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>
        <v>6</v>
      </c>
      <c r="S25" s="25">
        <v>7</v>
      </c>
      <c r="T25" s="25">
        <f t="shared" si="0"/>
        <v>2</v>
      </c>
      <c r="U25" s="25">
        <f t="shared" si="3"/>
        <v>118</v>
      </c>
      <c r="V25" s="16">
        <f t="shared" si="1"/>
        <v>6</v>
      </c>
      <c r="W25" s="26">
        <f t="shared" si="2"/>
        <v>7</v>
      </c>
    </row>
    <row r="26" spans="1:23" s="26" customFormat="1" ht="14.25">
      <c r="A26" s="21">
        <v>21</v>
      </c>
      <c r="B26" s="22" t="s">
        <v>70</v>
      </c>
      <c r="C26" s="22" t="s">
        <v>71</v>
      </c>
      <c r="D26" s="27" t="s">
        <v>72</v>
      </c>
      <c r="E26" s="23">
        <v>146443</v>
      </c>
      <c r="F26" s="22">
        <v>1101</v>
      </c>
      <c r="G26" s="29"/>
      <c r="H26" s="25"/>
      <c r="I26" s="25"/>
      <c r="J26" s="25"/>
      <c r="K26" s="25">
        <v>5</v>
      </c>
      <c r="L26" s="25">
        <v>11</v>
      </c>
      <c r="M26" s="25"/>
      <c r="N26" s="25"/>
      <c r="O26" s="25"/>
      <c r="P26" s="25"/>
      <c r="Q26" s="25"/>
      <c r="R26" s="25"/>
      <c r="S26" s="25"/>
      <c r="T26" s="25">
        <f t="shared" si="0"/>
        <v>2</v>
      </c>
      <c r="U26" s="25">
        <f t="shared" si="3"/>
        <v>121</v>
      </c>
      <c r="V26" s="16">
        <f t="shared" si="1"/>
        <v>5</v>
      </c>
      <c r="W26" s="26">
        <f t="shared" si="2"/>
        <v>11</v>
      </c>
    </row>
    <row r="27" spans="1:23" s="26" customFormat="1" ht="14.25">
      <c r="A27" s="21">
        <v>22</v>
      </c>
      <c r="B27" s="21" t="s">
        <v>140</v>
      </c>
      <c r="C27" s="21" t="s">
        <v>141</v>
      </c>
      <c r="D27" s="21" t="s">
        <v>26</v>
      </c>
      <c r="E27" s="21">
        <v>309</v>
      </c>
      <c r="F27" s="21">
        <v>1059</v>
      </c>
      <c r="G27" s="24"/>
      <c r="H27" s="25"/>
      <c r="I27" s="25"/>
      <c r="J27" s="25"/>
      <c r="K27" s="25"/>
      <c r="L27" s="25">
        <v>8</v>
      </c>
      <c r="M27" s="25">
        <v>9</v>
      </c>
      <c r="N27" s="25"/>
      <c r="O27" s="25"/>
      <c r="P27" s="25"/>
      <c r="Q27" s="25"/>
      <c r="R27" s="25"/>
      <c r="S27" s="25"/>
      <c r="T27" s="25">
        <f t="shared" si="0"/>
        <v>2</v>
      </c>
      <c r="U27" s="25">
        <f t="shared" si="3"/>
        <v>122</v>
      </c>
      <c r="V27" s="16">
        <f t="shared" si="1"/>
        <v>8</v>
      </c>
      <c r="W27" s="26">
        <f t="shared" si="2"/>
        <v>9</v>
      </c>
    </row>
    <row r="28" spans="1:23" s="26" customFormat="1" ht="14.25">
      <c r="A28" s="21">
        <v>23</v>
      </c>
      <c r="B28" s="22" t="s">
        <v>73</v>
      </c>
      <c r="C28" s="22" t="s">
        <v>74</v>
      </c>
      <c r="D28" s="27" t="s">
        <v>29</v>
      </c>
      <c r="E28" s="23">
        <v>50320</v>
      </c>
      <c r="F28" s="22">
        <v>1078</v>
      </c>
      <c r="G28" s="29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v>8</v>
      </c>
      <c r="S28" s="25">
        <v>9</v>
      </c>
      <c r="T28" s="25">
        <f t="shared" si="0"/>
        <v>2</v>
      </c>
      <c r="U28" s="25">
        <f t="shared" si="3"/>
        <v>122</v>
      </c>
      <c r="V28" s="16">
        <f t="shared" si="1"/>
        <v>8</v>
      </c>
      <c r="W28" s="26">
        <f t="shared" si="2"/>
        <v>9</v>
      </c>
    </row>
    <row r="29" spans="1:23" s="26" customFormat="1" ht="14.25">
      <c r="A29" s="21">
        <v>24</v>
      </c>
      <c r="B29" s="22" t="s">
        <v>61</v>
      </c>
      <c r="C29" s="22" t="s">
        <v>62</v>
      </c>
      <c r="D29" s="22" t="s">
        <v>26</v>
      </c>
      <c r="E29" s="23">
        <v>949</v>
      </c>
      <c r="F29" s="22">
        <v>1059</v>
      </c>
      <c r="G29" s="29"/>
      <c r="H29" s="25"/>
      <c r="I29" s="25"/>
      <c r="J29" s="25">
        <v>12</v>
      </c>
      <c r="K29" s="25"/>
      <c r="L29" s="25"/>
      <c r="M29" s="25">
        <v>8</v>
      </c>
      <c r="N29" s="25"/>
      <c r="O29" s="25"/>
      <c r="P29" s="25"/>
      <c r="Q29" s="25"/>
      <c r="R29" s="25"/>
      <c r="S29" s="25"/>
      <c r="T29" s="25">
        <f t="shared" si="0"/>
        <v>2</v>
      </c>
      <c r="U29" s="25">
        <f t="shared" si="3"/>
        <v>125</v>
      </c>
      <c r="V29" s="16">
        <f t="shared" si="1"/>
        <v>8</v>
      </c>
      <c r="W29" s="26">
        <f t="shared" si="2"/>
        <v>12</v>
      </c>
    </row>
    <row r="30" spans="1:23" s="26" customFormat="1" ht="14.25">
      <c r="A30" s="21">
        <v>25</v>
      </c>
      <c r="B30" s="21" t="s">
        <v>66</v>
      </c>
      <c r="C30" s="21" t="s">
        <v>142</v>
      </c>
      <c r="D30" s="21" t="s">
        <v>117</v>
      </c>
      <c r="E30" s="21">
        <v>520</v>
      </c>
      <c r="F30" s="21">
        <v>1173</v>
      </c>
      <c r="G30" s="24"/>
      <c r="H30" s="25"/>
      <c r="I30" s="25"/>
      <c r="J30" s="25"/>
      <c r="K30" s="25"/>
      <c r="L30" s="25"/>
      <c r="M30" s="25"/>
      <c r="N30" s="25"/>
      <c r="O30" s="25">
        <v>6</v>
      </c>
      <c r="P30" s="25"/>
      <c r="Q30" s="25"/>
      <c r="R30" s="25">
        <v>15</v>
      </c>
      <c r="S30" s="25"/>
      <c r="T30" s="25">
        <f t="shared" si="0"/>
        <v>2</v>
      </c>
      <c r="U30" s="25">
        <f t="shared" si="3"/>
        <v>126</v>
      </c>
      <c r="V30" s="16">
        <f t="shared" si="1"/>
        <v>6</v>
      </c>
      <c r="W30" s="26">
        <f t="shared" si="2"/>
        <v>15</v>
      </c>
    </row>
    <row r="31" spans="1:23" s="26" customFormat="1" ht="14.25">
      <c r="A31" s="21">
        <v>26</v>
      </c>
      <c r="B31" s="22" t="s">
        <v>143</v>
      </c>
      <c r="C31" s="22" t="s">
        <v>144</v>
      </c>
      <c r="D31" s="22" t="s">
        <v>117</v>
      </c>
      <c r="E31" s="23">
        <v>708</v>
      </c>
      <c r="F31" s="22">
        <v>1173</v>
      </c>
      <c r="G31" s="24"/>
      <c r="H31" s="25"/>
      <c r="I31" s="25">
        <v>8</v>
      </c>
      <c r="J31" s="25"/>
      <c r="K31" s="25"/>
      <c r="L31" s="25"/>
      <c r="M31" s="25"/>
      <c r="N31" s="25"/>
      <c r="O31" s="25"/>
      <c r="P31" s="25"/>
      <c r="Q31" s="25"/>
      <c r="R31" s="25">
        <v>13</v>
      </c>
      <c r="S31" s="25"/>
      <c r="T31" s="25">
        <f t="shared" si="0"/>
        <v>2</v>
      </c>
      <c r="U31" s="25">
        <f t="shared" si="3"/>
        <v>126</v>
      </c>
      <c r="V31" s="16">
        <f t="shared" si="1"/>
        <v>8</v>
      </c>
      <c r="W31" s="26">
        <f t="shared" si="2"/>
        <v>13</v>
      </c>
    </row>
    <row r="32" spans="1:23" s="26" customFormat="1" ht="14.25">
      <c r="A32" s="21">
        <v>27</v>
      </c>
      <c r="B32" s="27" t="s">
        <v>34</v>
      </c>
      <c r="C32" s="27" t="s">
        <v>63</v>
      </c>
      <c r="D32" s="27" t="s">
        <v>29</v>
      </c>
      <c r="E32" s="28">
        <v>159656</v>
      </c>
      <c r="F32" s="27">
        <v>1078</v>
      </c>
      <c r="G32" s="29"/>
      <c r="H32" s="25"/>
      <c r="I32" s="25"/>
      <c r="J32" s="25"/>
      <c r="K32" s="25"/>
      <c r="L32" s="25"/>
      <c r="M32" s="25"/>
      <c r="N32" s="25"/>
      <c r="O32" s="25">
        <v>1</v>
      </c>
      <c r="P32" s="25"/>
      <c r="Q32" s="25"/>
      <c r="R32" s="25"/>
      <c r="S32" s="25"/>
      <c r="T32" s="25">
        <f t="shared" si="0"/>
        <v>1</v>
      </c>
      <c r="U32" s="25">
        <f t="shared" si="3"/>
        <v>127</v>
      </c>
      <c r="V32" s="16">
        <f t="shared" si="1"/>
        <v>1</v>
      </c>
      <c r="W32" s="26" t="e">
        <f t="shared" si="2"/>
        <v>#NUM!</v>
      </c>
    </row>
    <row r="33" spans="1:23" s="26" customFormat="1" ht="14.25">
      <c r="A33" s="21">
        <v>28</v>
      </c>
      <c r="B33" s="22" t="s">
        <v>145</v>
      </c>
      <c r="C33" s="22" t="s">
        <v>146</v>
      </c>
      <c r="D33" s="22" t="s">
        <v>57</v>
      </c>
      <c r="E33" s="23">
        <v>4422</v>
      </c>
      <c r="F33" s="22">
        <v>1155</v>
      </c>
      <c r="G33" s="29"/>
      <c r="H33" s="25"/>
      <c r="I33" s="25">
        <v>1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>
        <f t="shared" si="0"/>
        <v>1</v>
      </c>
      <c r="U33" s="25">
        <f t="shared" si="3"/>
        <v>127</v>
      </c>
      <c r="V33" s="16">
        <f t="shared" si="1"/>
        <v>1</v>
      </c>
      <c r="W33" s="26" t="e">
        <f t="shared" si="2"/>
        <v>#NUM!</v>
      </c>
    </row>
    <row r="34" spans="1:23" s="26" customFormat="1" ht="14.25">
      <c r="A34" s="21">
        <v>29</v>
      </c>
      <c r="B34" s="30" t="s">
        <v>68</v>
      </c>
      <c r="C34" s="27" t="s">
        <v>69</v>
      </c>
      <c r="D34" s="27" t="s">
        <v>26</v>
      </c>
      <c r="E34" s="28">
        <v>948</v>
      </c>
      <c r="F34" s="27">
        <v>1059</v>
      </c>
      <c r="G34" s="24"/>
      <c r="H34" s="25"/>
      <c r="I34" s="25"/>
      <c r="J34" s="25">
        <v>2</v>
      </c>
      <c r="K34" s="25"/>
      <c r="L34" s="25"/>
      <c r="M34" s="25"/>
      <c r="N34" s="25"/>
      <c r="O34" s="25"/>
      <c r="P34" s="25"/>
      <c r="Q34" s="25"/>
      <c r="R34" s="25"/>
      <c r="S34" s="25"/>
      <c r="T34" s="25">
        <f t="shared" si="0"/>
        <v>1</v>
      </c>
      <c r="U34" s="25">
        <f t="shared" si="3"/>
        <v>128</v>
      </c>
      <c r="V34" s="16">
        <f t="shared" si="1"/>
        <v>2</v>
      </c>
      <c r="W34" s="26" t="e">
        <f t="shared" si="2"/>
        <v>#NUM!</v>
      </c>
    </row>
    <row r="35" spans="1:23" s="26" customFormat="1" ht="14.25">
      <c r="A35" s="21">
        <v>30</v>
      </c>
      <c r="B35" s="27" t="s">
        <v>55</v>
      </c>
      <c r="C35" s="27" t="s">
        <v>56</v>
      </c>
      <c r="D35" s="27" t="s">
        <v>57</v>
      </c>
      <c r="E35" s="27">
        <v>4283</v>
      </c>
      <c r="F35" s="27">
        <v>1155</v>
      </c>
      <c r="G35" s="29"/>
      <c r="H35" s="25"/>
      <c r="I35" s="25">
        <v>2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>
        <f t="shared" si="0"/>
        <v>1</v>
      </c>
      <c r="U35" s="25">
        <f t="shared" si="3"/>
        <v>128</v>
      </c>
      <c r="V35" s="16">
        <f t="shared" si="1"/>
        <v>2</v>
      </c>
      <c r="W35" s="26" t="e">
        <f t="shared" si="2"/>
        <v>#NUM!</v>
      </c>
    </row>
    <row r="36" spans="1:23" s="26" customFormat="1" ht="14.25">
      <c r="A36" s="21">
        <v>31</v>
      </c>
      <c r="B36" s="22" t="s">
        <v>53</v>
      </c>
      <c r="C36" s="22" t="s">
        <v>58</v>
      </c>
      <c r="D36" s="22" t="s">
        <v>57</v>
      </c>
      <c r="E36" s="23">
        <v>4086</v>
      </c>
      <c r="F36" s="22">
        <v>1155</v>
      </c>
      <c r="G36" s="29"/>
      <c r="H36" s="25"/>
      <c r="I36" s="25">
        <v>3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>
        <f t="shared" si="0"/>
        <v>1</v>
      </c>
      <c r="U36" s="25">
        <f t="shared" si="3"/>
        <v>129</v>
      </c>
      <c r="V36" s="16">
        <f t="shared" si="1"/>
        <v>3</v>
      </c>
      <c r="W36" s="26" t="e">
        <f t="shared" si="2"/>
        <v>#NUM!</v>
      </c>
    </row>
    <row r="37" spans="1:23" s="26" customFormat="1" ht="14.25">
      <c r="A37" s="21">
        <v>32</v>
      </c>
      <c r="B37" s="27" t="s">
        <v>147</v>
      </c>
      <c r="C37" s="27" t="s">
        <v>148</v>
      </c>
      <c r="D37" s="27" t="s">
        <v>134</v>
      </c>
      <c r="E37" s="27">
        <v>745</v>
      </c>
      <c r="F37" s="27">
        <v>1173</v>
      </c>
      <c r="G37" s="29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v>3</v>
      </c>
      <c r="S37" s="25"/>
      <c r="T37" s="25">
        <f t="shared" si="0"/>
        <v>1</v>
      </c>
      <c r="U37" s="25">
        <f t="shared" si="3"/>
        <v>129</v>
      </c>
      <c r="V37" s="16">
        <f t="shared" si="1"/>
        <v>3</v>
      </c>
      <c r="W37" s="26" t="e">
        <f t="shared" si="2"/>
        <v>#NUM!</v>
      </c>
    </row>
    <row r="38" spans="1:23" s="26" customFormat="1" ht="14.25">
      <c r="A38" s="21">
        <v>33</v>
      </c>
      <c r="B38" s="22" t="s">
        <v>40</v>
      </c>
      <c r="C38" s="22" t="s">
        <v>41</v>
      </c>
      <c r="D38" s="22" t="s">
        <v>42</v>
      </c>
      <c r="E38" s="23">
        <v>20515</v>
      </c>
      <c r="F38" s="21">
        <v>1116</v>
      </c>
      <c r="G38" s="29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v>4</v>
      </c>
      <c r="S38" s="25"/>
      <c r="T38" s="25">
        <f t="shared" si="0"/>
        <v>1</v>
      </c>
      <c r="U38" s="25">
        <f t="shared" si="3"/>
        <v>130</v>
      </c>
      <c r="V38" s="16">
        <f t="shared" si="1"/>
        <v>4</v>
      </c>
      <c r="W38" s="26" t="e">
        <f t="shared" si="2"/>
        <v>#NUM!</v>
      </c>
    </row>
    <row r="39" spans="1:23" s="26" customFormat="1" ht="14.25">
      <c r="A39" s="21">
        <v>34</v>
      </c>
      <c r="B39" s="22" t="s">
        <v>59</v>
      </c>
      <c r="C39" s="22" t="s">
        <v>60</v>
      </c>
      <c r="D39" s="22" t="s">
        <v>26</v>
      </c>
      <c r="E39" s="23">
        <v>752</v>
      </c>
      <c r="F39" s="22">
        <v>1059</v>
      </c>
      <c r="G39" s="24"/>
      <c r="H39" s="25"/>
      <c r="I39" s="25"/>
      <c r="J39" s="25">
        <v>4</v>
      </c>
      <c r="K39" s="25"/>
      <c r="L39" s="25"/>
      <c r="M39" s="25"/>
      <c r="N39" s="25"/>
      <c r="O39" s="25"/>
      <c r="P39" s="25"/>
      <c r="Q39" s="25"/>
      <c r="R39" s="25"/>
      <c r="S39" s="25"/>
      <c r="T39" s="25">
        <f t="shared" si="0"/>
        <v>1</v>
      </c>
      <c r="U39" s="25">
        <f t="shared" si="3"/>
        <v>130</v>
      </c>
      <c r="V39" s="16">
        <f t="shared" si="1"/>
        <v>4</v>
      </c>
      <c r="W39" s="26" t="e">
        <f t="shared" si="2"/>
        <v>#NUM!</v>
      </c>
    </row>
    <row r="40" spans="1:23" s="26" customFormat="1" ht="14.25">
      <c r="A40" s="21">
        <v>35</v>
      </c>
      <c r="B40" s="22" t="s">
        <v>91</v>
      </c>
      <c r="C40" s="22" t="s">
        <v>54</v>
      </c>
      <c r="D40" s="22" t="s">
        <v>92</v>
      </c>
      <c r="E40" s="23">
        <v>23395</v>
      </c>
      <c r="F40" s="22">
        <v>1290</v>
      </c>
      <c r="G40" s="29"/>
      <c r="H40" s="25"/>
      <c r="I40" s="25"/>
      <c r="J40" s="25"/>
      <c r="K40" s="25"/>
      <c r="L40" s="25"/>
      <c r="M40" s="25"/>
      <c r="N40" s="25"/>
      <c r="O40" s="25"/>
      <c r="P40" s="25"/>
      <c r="Q40" s="25">
        <v>4</v>
      </c>
      <c r="R40" s="25"/>
      <c r="S40" s="25"/>
      <c r="T40" s="25">
        <f t="shared" si="0"/>
        <v>1</v>
      </c>
      <c r="U40" s="25">
        <f t="shared" si="3"/>
        <v>130</v>
      </c>
      <c r="V40" s="16">
        <f t="shared" si="1"/>
        <v>4</v>
      </c>
      <c r="W40" s="26" t="e">
        <f t="shared" si="2"/>
        <v>#NUM!</v>
      </c>
    </row>
    <row r="41" spans="1:23" s="26" customFormat="1" ht="14.25">
      <c r="A41" s="21">
        <v>36</v>
      </c>
      <c r="B41" s="27" t="s">
        <v>66</v>
      </c>
      <c r="C41" s="27" t="s">
        <v>67</v>
      </c>
      <c r="D41" s="27" t="s">
        <v>29</v>
      </c>
      <c r="E41" s="23">
        <v>85156</v>
      </c>
      <c r="F41" s="27">
        <v>1078</v>
      </c>
      <c r="G41" s="24"/>
      <c r="H41" s="25"/>
      <c r="I41" s="25">
        <v>5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>
        <f t="shared" si="0"/>
        <v>1</v>
      </c>
      <c r="U41" s="25">
        <f t="shared" si="3"/>
        <v>131</v>
      </c>
      <c r="V41" s="16">
        <f t="shared" si="1"/>
        <v>5</v>
      </c>
      <c r="W41" s="26" t="e">
        <f t="shared" si="2"/>
        <v>#NUM!</v>
      </c>
    </row>
    <row r="42" spans="1:23" s="26" customFormat="1" ht="14.25">
      <c r="A42" s="21">
        <v>37</v>
      </c>
      <c r="B42" s="22" t="s">
        <v>84</v>
      </c>
      <c r="C42" s="22" t="s">
        <v>149</v>
      </c>
      <c r="D42" s="22" t="s">
        <v>57</v>
      </c>
      <c r="E42" s="23">
        <v>4325</v>
      </c>
      <c r="F42" s="22">
        <v>1155</v>
      </c>
      <c r="G42" s="29"/>
      <c r="H42" s="25"/>
      <c r="I42" s="25"/>
      <c r="J42" s="25">
        <v>7</v>
      </c>
      <c r="K42" s="25"/>
      <c r="L42" s="25"/>
      <c r="M42" s="25"/>
      <c r="N42" s="25"/>
      <c r="O42" s="25"/>
      <c r="P42" s="25"/>
      <c r="Q42" s="25"/>
      <c r="R42" s="25"/>
      <c r="S42" s="25"/>
      <c r="T42" s="25">
        <f t="shared" si="0"/>
        <v>1</v>
      </c>
      <c r="U42" s="25">
        <f t="shared" si="3"/>
        <v>133</v>
      </c>
      <c r="V42" s="16">
        <f t="shared" si="1"/>
        <v>7</v>
      </c>
      <c r="W42" s="26" t="e">
        <f t="shared" si="2"/>
        <v>#NUM!</v>
      </c>
    </row>
    <row r="43" spans="1:23" s="26" customFormat="1" ht="14.25">
      <c r="A43" s="21">
        <v>38</v>
      </c>
      <c r="B43" s="21" t="s">
        <v>73</v>
      </c>
      <c r="C43" s="21" t="s">
        <v>112</v>
      </c>
      <c r="D43" s="21" t="s">
        <v>29</v>
      </c>
      <c r="E43" s="21">
        <v>142207</v>
      </c>
      <c r="F43" s="21">
        <v>1078</v>
      </c>
      <c r="G43" s="24"/>
      <c r="H43" s="25"/>
      <c r="I43" s="25"/>
      <c r="J43" s="25"/>
      <c r="K43" s="25"/>
      <c r="L43" s="25">
        <v>8</v>
      </c>
      <c r="M43" s="25"/>
      <c r="N43" s="25"/>
      <c r="O43" s="25"/>
      <c r="P43" s="25"/>
      <c r="Q43" s="25"/>
      <c r="R43" s="25"/>
      <c r="S43" s="25"/>
      <c r="T43" s="25">
        <f t="shared" si="0"/>
        <v>1</v>
      </c>
      <c r="U43" s="25">
        <f t="shared" si="3"/>
        <v>134</v>
      </c>
      <c r="V43" s="16">
        <f t="shared" si="1"/>
        <v>8</v>
      </c>
      <c r="W43" s="26" t="e">
        <f t="shared" si="2"/>
        <v>#NUM!</v>
      </c>
    </row>
    <row r="44" spans="1:23" s="26" customFormat="1" ht="14.25">
      <c r="A44" s="21">
        <v>39</v>
      </c>
      <c r="B44" s="22" t="s">
        <v>84</v>
      </c>
      <c r="C44" s="22" t="s">
        <v>85</v>
      </c>
      <c r="D44" s="22" t="s">
        <v>57</v>
      </c>
      <c r="E44" s="23">
        <v>1381</v>
      </c>
      <c r="F44" s="22">
        <v>1155</v>
      </c>
      <c r="G44" s="29"/>
      <c r="H44" s="25"/>
      <c r="I44" s="25"/>
      <c r="J44" s="25"/>
      <c r="K44" s="25"/>
      <c r="L44" s="25"/>
      <c r="M44" s="25"/>
      <c r="N44" s="25"/>
      <c r="O44" s="25"/>
      <c r="P44" s="25"/>
      <c r="Q44" s="25">
        <v>9</v>
      </c>
      <c r="R44" s="25"/>
      <c r="S44" s="25"/>
      <c r="T44" s="25">
        <f t="shared" si="0"/>
        <v>1</v>
      </c>
      <c r="U44" s="25">
        <f t="shared" si="3"/>
        <v>135</v>
      </c>
      <c r="V44" s="16">
        <f t="shared" si="1"/>
        <v>9</v>
      </c>
      <c r="W44" s="26" t="e">
        <f t="shared" si="2"/>
        <v>#NUM!</v>
      </c>
    </row>
    <row r="45" spans="1:23" s="26" customFormat="1" ht="14.25">
      <c r="A45" s="21">
        <v>40</v>
      </c>
      <c r="B45" s="22" t="s">
        <v>34</v>
      </c>
      <c r="C45" s="22" t="s">
        <v>103</v>
      </c>
      <c r="D45" s="27" t="s">
        <v>29</v>
      </c>
      <c r="E45" s="23"/>
      <c r="F45" s="22">
        <v>1078</v>
      </c>
      <c r="G45" s="29"/>
      <c r="H45" s="25"/>
      <c r="I45" s="25"/>
      <c r="J45" s="25">
        <v>10</v>
      </c>
      <c r="K45" s="25"/>
      <c r="L45" s="25"/>
      <c r="M45" s="25"/>
      <c r="N45" s="25"/>
      <c r="O45" s="25"/>
      <c r="P45" s="25"/>
      <c r="Q45" s="25"/>
      <c r="R45" s="25"/>
      <c r="S45" s="25"/>
      <c r="T45" s="25">
        <f t="shared" si="0"/>
        <v>1</v>
      </c>
      <c r="U45" s="25">
        <f t="shared" si="3"/>
        <v>136</v>
      </c>
      <c r="V45" s="16">
        <f t="shared" si="1"/>
        <v>10</v>
      </c>
      <c r="W45" s="26" t="e">
        <f t="shared" si="2"/>
        <v>#NUM!</v>
      </c>
    </row>
    <row r="46" spans="1:23" s="26" customFormat="1" ht="14.25">
      <c r="A46" s="21">
        <v>41</v>
      </c>
      <c r="B46" s="22" t="s">
        <v>113</v>
      </c>
      <c r="C46" s="22" t="s">
        <v>150</v>
      </c>
      <c r="D46" s="27" t="s">
        <v>117</v>
      </c>
      <c r="E46" s="23">
        <v>829</v>
      </c>
      <c r="F46" s="22">
        <v>1173</v>
      </c>
      <c r="G46" s="29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v>10</v>
      </c>
      <c r="S46" s="25"/>
      <c r="T46" s="25">
        <f t="shared" si="0"/>
        <v>1</v>
      </c>
      <c r="U46" s="25">
        <f t="shared" si="3"/>
        <v>136</v>
      </c>
      <c r="V46" s="16">
        <f t="shared" si="1"/>
        <v>10</v>
      </c>
      <c r="W46" s="26" t="e">
        <f t="shared" si="2"/>
        <v>#NUM!</v>
      </c>
    </row>
    <row r="47" spans="1:23" s="26" customFormat="1" ht="14.25">
      <c r="A47" s="21">
        <v>42</v>
      </c>
      <c r="B47" s="22" t="s">
        <v>95</v>
      </c>
      <c r="C47" s="22" t="s">
        <v>96</v>
      </c>
      <c r="D47" s="22" t="s">
        <v>29</v>
      </c>
      <c r="E47" s="23">
        <v>130204</v>
      </c>
      <c r="F47" s="22">
        <v>1078</v>
      </c>
      <c r="G47" s="24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12</v>
      </c>
      <c r="S47" s="25"/>
      <c r="T47" s="25">
        <f t="shared" si="0"/>
        <v>1</v>
      </c>
      <c r="U47" s="25">
        <f t="shared" si="3"/>
        <v>138</v>
      </c>
      <c r="V47" s="16">
        <f t="shared" si="1"/>
        <v>12</v>
      </c>
      <c r="W47" s="26" t="e">
        <f t="shared" si="2"/>
        <v>#NUM!</v>
      </c>
    </row>
    <row r="48" spans="1:23" s="26" customFormat="1" ht="14.25">
      <c r="A48" s="21">
        <v>43</v>
      </c>
      <c r="B48" s="21" t="s">
        <v>113</v>
      </c>
      <c r="C48" s="21" t="s">
        <v>114</v>
      </c>
      <c r="D48" s="27" t="s">
        <v>26</v>
      </c>
      <c r="E48" s="21">
        <v>945</v>
      </c>
      <c r="F48" s="21">
        <v>1059</v>
      </c>
      <c r="G48" s="24"/>
      <c r="H48" s="25"/>
      <c r="I48" s="25"/>
      <c r="J48" s="25">
        <v>13</v>
      </c>
      <c r="K48" s="25"/>
      <c r="L48" s="25"/>
      <c r="M48" s="25"/>
      <c r="N48" s="25"/>
      <c r="O48" s="25"/>
      <c r="P48" s="25"/>
      <c r="Q48" s="25"/>
      <c r="R48" s="25"/>
      <c r="S48" s="25"/>
      <c r="T48" s="25">
        <f t="shared" si="0"/>
        <v>1</v>
      </c>
      <c r="U48" s="25">
        <f t="shared" si="3"/>
        <v>139</v>
      </c>
      <c r="V48" s="16">
        <f t="shared" si="1"/>
        <v>13</v>
      </c>
      <c r="W48" s="26" t="e">
        <f t="shared" si="2"/>
        <v>#NUM!</v>
      </c>
    </row>
    <row r="49" spans="1:23" s="26" customFormat="1" ht="14.25">
      <c r="A49" s="21">
        <v>44</v>
      </c>
      <c r="B49" s="21" t="s">
        <v>109</v>
      </c>
      <c r="C49" s="22" t="s">
        <v>110</v>
      </c>
      <c r="D49" s="22" t="s">
        <v>111</v>
      </c>
      <c r="E49" s="23">
        <v>2078</v>
      </c>
      <c r="F49" s="22">
        <v>1089</v>
      </c>
      <c r="G49" s="24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v>16</v>
      </c>
      <c r="S49" s="25">
        <v>18</v>
      </c>
      <c r="T49" s="25">
        <f t="shared" si="0"/>
        <v>2</v>
      </c>
      <c r="U49" s="25">
        <f t="shared" si="3"/>
        <v>139</v>
      </c>
      <c r="V49" s="16">
        <f t="shared" si="1"/>
        <v>16</v>
      </c>
      <c r="W49" s="26">
        <f t="shared" si="2"/>
        <v>18</v>
      </c>
    </row>
    <row r="50" spans="1:23" s="26" customFormat="1" ht="14.25">
      <c r="A50" s="21">
        <v>45</v>
      </c>
      <c r="B50" s="22" t="s">
        <v>151</v>
      </c>
      <c r="C50" s="22" t="s">
        <v>152</v>
      </c>
      <c r="D50" s="22" t="s">
        <v>117</v>
      </c>
      <c r="E50" s="23">
        <v>470</v>
      </c>
      <c r="F50" s="22">
        <v>1173</v>
      </c>
      <c r="G50" s="29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v>14</v>
      </c>
      <c r="S50" s="25"/>
      <c r="T50" s="25">
        <f t="shared" si="0"/>
        <v>1</v>
      </c>
      <c r="U50" s="25">
        <f t="shared" si="3"/>
        <v>140</v>
      </c>
      <c r="V50" s="16">
        <f t="shared" si="1"/>
        <v>14</v>
      </c>
      <c r="W50" s="26" t="e">
        <f t="shared" si="2"/>
        <v>#NUM!</v>
      </c>
    </row>
    <row r="51" spans="1:23" s="26" customFormat="1" ht="14.25">
      <c r="A51" s="21">
        <v>46</v>
      </c>
      <c r="B51" s="22" t="s">
        <v>78</v>
      </c>
      <c r="C51" s="22" t="s">
        <v>79</v>
      </c>
      <c r="D51" s="31" t="s">
        <v>80</v>
      </c>
      <c r="E51" s="23">
        <v>327</v>
      </c>
      <c r="F51" s="22">
        <v>1032</v>
      </c>
      <c r="G51" s="29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>
        <v>18</v>
      </c>
      <c r="T51" s="25">
        <f t="shared" si="0"/>
        <v>1</v>
      </c>
      <c r="U51" s="25">
        <f t="shared" si="3"/>
        <v>144</v>
      </c>
      <c r="V51" s="16">
        <f t="shared" si="1"/>
        <v>18</v>
      </c>
      <c r="W51" s="26" t="e">
        <f t="shared" si="2"/>
        <v>#NUM!</v>
      </c>
    </row>
    <row r="52" spans="1:23" s="26" customFormat="1" ht="14.25">
      <c r="A52" s="21">
        <v>47</v>
      </c>
      <c r="B52" s="22" t="s">
        <v>101</v>
      </c>
      <c r="C52" s="22" t="s">
        <v>102</v>
      </c>
      <c r="D52" s="27" t="s">
        <v>29</v>
      </c>
      <c r="E52" s="23">
        <v>123640</v>
      </c>
      <c r="F52" s="22">
        <v>1078</v>
      </c>
      <c r="G52" s="29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>
        <v>18</v>
      </c>
      <c r="T52" s="25">
        <f t="shared" si="0"/>
        <v>1</v>
      </c>
      <c r="U52" s="25">
        <f t="shared" si="3"/>
        <v>144</v>
      </c>
      <c r="V52" s="16">
        <f t="shared" si="1"/>
        <v>18</v>
      </c>
      <c r="W52" s="26" t="e">
        <f t="shared" si="2"/>
        <v>#NUM!</v>
      </c>
    </row>
    <row r="53" spans="1:23" s="26" customFormat="1" ht="14.25">
      <c r="A53" s="21">
        <v>48</v>
      </c>
      <c r="B53" s="22" t="s">
        <v>135</v>
      </c>
      <c r="C53" s="22" t="s">
        <v>153</v>
      </c>
      <c r="D53" s="22" t="s">
        <v>57</v>
      </c>
      <c r="E53" s="23">
        <v>3308</v>
      </c>
      <c r="F53" s="22">
        <v>1155</v>
      </c>
      <c r="G53" s="24"/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4">
        <v>21</v>
      </c>
      <c r="S53" s="34"/>
      <c r="T53" s="34">
        <f t="shared" si="0"/>
        <v>1</v>
      </c>
      <c r="U53" s="35">
        <f t="shared" si="3"/>
        <v>147</v>
      </c>
      <c r="V53" s="16">
        <f t="shared" si="1"/>
        <v>21</v>
      </c>
      <c r="W53" s="26" t="e">
        <f t="shared" si="2"/>
        <v>#NUM!</v>
      </c>
    </row>
    <row r="54" spans="7:22" s="26" customFormat="1" ht="14.25">
      <c r="G54" s="36"/>
      <c r="P54" s="6"/>
      <c r="T54" s="6"/>
      <c r="U54" s="6"/>
      <c r="V54" s="16"/>
    </row>
    <row r="55" spans="7:22" s="26" customFormat="1" ht="14.25">
      <c r="G55" s="36"/>
      <c r="P55" s="6"/>
      <c r="T55" s="6"/>
      <c r="U55" s="6"/>
      <c r="V55" s="16"/>
    </row>
    <row r="56" spans="7:22" s="26" customFormat="1" ht="14.25">
      <c r="G56" s="36"/>
      <c r="P56" s="6"/>
      <c r="T56" s="6"/>
      <c r="U56" s="6"/>
      <c r="V56" s="16"/>
    </row>
    <row r="57" spans="7:22" s="26" customFormat="1" ht="14.25">
      <c r="G57" s="36"/>
      <c r="P57" s="6"/>
      <c r="T57" s="6"/>
      <c r="U57" s="6"/>
      <c r="V57" s="16"/>
    </row>
    <row r="58" spans="7:22" s="26" customFormat="1" ht="15">
      <c r="G58" s="36"/>
      <c r="I58" s="37"/>
      <c r="P58" s="6"/>
      <c r="T58" s="6"/>
      <c r="U58" s="6"/>
      <c r="V58" s="16"/>
    </row>
    <row r="59" spans="7:22" s="26" customFormat="1" ht="15">
      <c r="G59" s="36"/>
      <c r="I59" s="37"/>
      <c r="P59" s="6"/>
      <c r="T59" s="6"/>
      <c r="U59" s="6"/>
      <c r="V59" s="16"/>
    </row>
    <row r="60" spans="7:22" s="26" customFormat="1" ht="15">
      <c r="G60" s="36"/>
      <c r="I60" s="37"/>
      <c r="P60" s="6"/>
      <c r="T60" s="6"/>
      <c r="U60" s="6"/>
      <c r="V60" s="16"/>
    </row>
    <row r="61" spans="7:22" s="26" customFormat="1" ht="14.25">
      <c r="G61" s="36"/>
      <c r="I61" s="1"/>
      <c r="P61" s="6"/>
      <c r="T61" s="6"/>
      <c r="U61" s="6"/>
      <c r="V61" s="16"/>
    </row>
    <row r="62" spans="7:22" s="26" customFormat="1" ht="14.25">
      <c r="G62" s="36"/>
      <c r="I62" s="1"/>
      <c r="P62" s="6"/>
      <c r="T62" s="6"/>
      <c r="U62" s="6"/>
      <c r="V62" s="16"/>
    </row>
    <row r="63" spans="7:22" s="26" customFormat="1" ht="14.25">
      <c r="G63" s="36"/>
      <c r="I63" s="1"/>
      <c r="P63" s="6"/>
      <c r="T63" s="6"/>
      <c r="U63" s="6"/>
      <c r="V63" s="16"/>
    </row>
    <row r="64" spans="7:22" s="26" customFormat="1" ht="14.25">
      <c r="G64" s="36"/>
      <c r="I64" s="1"/>
      <c r="P64" s="6"/>
      <c r="T64" s="6"/>
      <c r="U64" s="6"/>
      <c r="V64" s="16"/>
    </row>
    <row r="65" spans="7:22" s="26" customFormat="1" ht="14.25">
      <c r="G65" s="36"/>
      <c r="I65" s="1"/>
      <c r="P65" s="6"/>
      <c r="T65" s="6"/>
      <c r="U65" s="6"/>
      <c r="V65" s="16"/>
    </row>
    <row r="66" spans="7:22" s="26" customFormat="1" ht="14.25">
      <c r="G66" s="36"/>
      <c r="I66" s="1"/>
      <c r="P66" s="6"/>
      <c r="T66" s="6"/>
      <c r="U66" s="6"/>
      <c r="V66" s="16"/>
    </row>
    <row r="67" spans="7:22" s="26" customFormat="1" ht="14.25">
      <c r="G67" s="36"/>
      <c r="I67" s="1"/>
      <c r="P67" s="6"/>
      <c r="T67" s="6"/>
      <c r="U67" s="6"/>
      <c r="V67" s="16"/>
    </row>
    <row r="68" spans="7:22" s="37" customFormat="1" ht="15">
      <c r="G68" s="38"/>
      <c r="I68" s="1"/>
      <c r="P68" s="39"/>
      <c r="T68" s="6"/>
      <c r="U68" s="6"/>
      <c r="V68" s="40"/>
    </row>
    <row r="69" spans="7:22" s="37" customFormat="1" ht="15">
      <c r="G69" s="38"/>
      <c r="I69" s="1"/>
      <c r="P69" s="39"/>
      <c r="T69" s="6"/>
      <c r="U69" s="6"/>
      <c r="V69" s="40"/>
    </row>
    <row r="70" spans="7:22" s="37" customFormat="1" ht="15">
      <c r="G70" s="38"/>
      <c r="P70" s="39"/>
      <c r="T70" s="6"/>
      <c r="U70" s="6"/>
      <c r="V70" s="40"/>
    </row>
    <row r="71" spans="7:22" s="37" customFormat="1" ht="15">
      <c r="G71" s="38"/>
      <c r="I71" s="1"/>
      <c r="P71" s="39"/>
      <c r="T71" s="6"/>
      <c r="U71" s="6"/>
      <c r="V71" s="40"/>
    </row>
    <row r="72" spans="7:22" s="37" customFormat="1" ht="15">
      <c r="G72" s="38"/>
      <c r="I72" s="1"/>
      <c r="P72" s="39"/>
      <c r="T72" s="6"/>
      <c r="U72" s="6"/>
      <c r="V72" s="40"/>
    </row>
    <row r="73" spans="7:22" s="37" customFormat="1" ht="15">
      <c r="G73" s="38"/>
      <c r="P73" s="39"/>
      <c r="T73" s="6"/>
      <c r="U73" s="6"/>
      <c r="V73" s="40"/>
    </row>
    <row r="74" spans="7:22" s="37" customFormat="1" ht="15">
      <c r="G74" s="38"/>
      <c r="I74" s="1"/>
      <c r="P74" s="39"/>
      <c r="T74" s="6"/>
      <c r="U74" s="6"/>
      <c r="V74" s="40"/>
    </row>
    <row r="75" spans="7:22" s="37" customFormat="1" ht="15">
      <c r="G75" s="38"/>
      <c r="I75" s="1"/>
      <c r="P75" s="39"/>
      <c r="T75" s="6"/>
      <c r="U75" s="6"/>
      <c r="V75" s="40"/>
    </row>
    <row r="76" spans="7:22" s="37" customFormat="1" ht="15">
      <c r="G76" s="38"/>
      <c r="P76" s="39"/>
      <c r="T76" s="6"/>
      <c r="U76" s="6"/>
      <c r="V76" s="40"/>
    </row>
    <row r="77" spans="7:22" s="37" customFormat="1" ht="15">
      <c r="G77" s="38"/>
      <c r="I77" s="1"/>
      <c r="P77" s="39"/>
      <c r="T77" s="6"/>
      <c r="U77" s="6"/>
      <c r="V77" s="40"/>
    </row>
    <row r="78" spans="7:22" s="37" customFormat="1" ht="15">
      <c r="G78" s="38"/>
      <c r="I78" s="1"/>
      <c r="P78" s="39"/>
      <c r="T78" s="6"/>
      <c r="U78" s="6"/>
      <c r="V78" s="40"/>
    </row>
    <row r="79" spans="7:22" s="37" customFormat="1" ht="15">
      <c r="G79" s="38"/>
      <c r="P79" s="39"/>
      <c r="T79" s="6"/>
      <c r="U79" s="6"/>
      <c r="V79" s="40"/>
    </row>
    <row r="80" spans="7:22" s="37" customFormat="1" ht="15">
      <c r="G80" s="38"/>
      <c r="I80" s="1"/>
      <c r="P80" s="39"/>
      <c r="T80" s="6"/>
      <c r="U80" s="6"/>
      <c r="V80" s="40"/>
    </row>
    <row r="81" spans="7:22" s="37" customFormat="1" ht="15">
      <c r="G81" s="38"/>
      <c r="I81" s="1"/>
      <c r="P81" s="39"/>
      <c r="T81" s="6"/>
      <c r="U81" s="6"/>
      <c r="V81" s="40"/>
    </row>
    <row r="82" spans="7:22" s="37" customFormat="1" ht="15">
      <c r="G82" s="38"/>
      <c r="P82" s="39"/>
      <c r="T82" s="6"/>
      <c r="U82" s="6"/>
      <c r="V82" s="40"/>
    </row>
    <row r="83" spans="7:22" s="37" customFormat="1" ht="15">
      <c r="G83" s="38"/>
      <c r="I83" s="26"/>
      <c r="P83" s="39"/>
      <c r="T83" s="6"/>
      <c r="U83" s="6"/>
      <c r="V83" s="40"/>
    </row>
    <row r="84" spans="7:22" s="37" customFormat="1" ht="15">
      <c r="G84" s="38"/>
      <c r="I84" s="26"/>
      <c r="P84" s="39"/>
      <c r="T84" s="6"/>
      <c r="U84" s="6"/>
      <c r="V84" s="40"/>
    </row>
    <row r="85" spans="7:22" s="37" customFormat="1" ht="15">
      <c r="G85" s="38"/>
      <c r="I85" s="26"/>
      <c r="P85" s="39"/>
      <c r="T85" s="6"/>
      <c r="U85" s="6"/>
      <c r="V85" s="40"/>
    </row>
    <row r="86" spans="7:22" s="37" customFormat="1" ht="15">
      <c r="G86" s="38"/>
      <c r="I86" s="26"/>
      <c r="P86" s="39"/>
      <c r="T86" s="6"/>
      <c r="U86" s="6"/>
      <c r="V86" s="40"/>
    </row>
    <row r="87" spans="7:22" s="37" customFormat="1" ht="15">
      <c r="G87" s="38"/>
      <c r="I87" s="26"/>
      <c r="P87" s="39"/>
      <c r="T87" s="6"/>
      <c r="U87" s="6"/>
      <c r="V87" s="40"/>
    </row>
    <row r="88" spans="7:22" s="37" customFormat="1" ht="15">
      <c r="G88" s="38"/>
      <c r="I88" s="26"/>
      <c r="P88" s="39"/>
      <c r="T88" s="6"/>
      <c r="U88" s="6"/>
      <c r="V88" s="40"/>
    </row>
    <row r="89" spans="7:22" s="37" customFormat="1" ht="15">
      <c r="G89" s="38"/>
      <c r="I89" s="26"/>
      <c r="P89" s="39"/>
      <c r="T89" s="6"/>
      <c r="U89" s="6"/>
      <c r="V89" s="40"/>
    </row>
    <row r="90" spans="7:22" s="37" customFormat="1" ht="15">
      <c r="G90" s="38"/>
      <c r="I90" s="26"/>
      <c r="P90" s="39"/>
      <c r="T90" s="6"/>
      <c r="U90" s="6"/>
      <c r="V90" s="40"/>
    </row>
    <row r="91" spans="7:22" s="37" customFormat="1" ht="15">
      <c r="G91" s="38"/>
      <c r="I91" s="26"/>
      <c r="P91" s="39"/>
      <c r="T91" s="6"/>
      <c r="U91" s="6"/>
      <c r="V91" s="40"/>
    </row>
    <row r="92" spans="7:22" s="37" customFormat="1" ht="15">
      <c r="G92" s="38"/>
      <c r="I92" s="26"/>
      <c r="P92" s="39"/>
      <c r="T92" s="6"/>
      <c r="U92" s="6"/>
      <c r="V92" s="40"/>
    </row>
    <row r="93" spans="7:22" s="37" customFormat="1" ht="15">
      <c r="G93" s="38"/>
      <c r="P93" s="39"/>
      <c r="T93" s="6"/>
      <c r="U93" s="6"/>
      <c r="V93" s="40"/>
    </row>
    <row r="94" spans="7:22" s="37" customFormat="1" ht="15">
      <c r="G94" s="38"/>
      <c r="P94" s="39"/>
      <c r="T94" s="6"/>
      <c r="U94" s="6"/>
      <c r="V94" s="40"/>
    </row>
    <row r="95" ht="15">
      <c r="I95" s="37"/>
    </row>
    <row r="96" ht="15">
      <c r="I96" s="37"/>
    </row>
    <row r="97" ht="15">
      <c r="I97" s="37"/>
    </row>
    <row r="98" ht="15">
      <c r="I98" s="37"/>
    </row>
    <row r="99" ht="15">
      <c r="I99" s="37"/>
    </row>
    <row r="100" ht="15">
      <c r="I100" s="37"/>
    </row>
    <row r="101" ht="15">
      <c r="I101" s="37"/>
    </row>
    <row r="102" ht="15">
      <c r="I102" s="37"/>
    </row>
    <row r="103" ht="15">
      <c r="I103" s="37"/>
    </row>
    <row r="104" ht="15">
      <c r="I104" s="37"/>
    </row>
    <row r="105" ht="15">
      <c r="I105" s="37"/>
    </row>
    <row r="106" ht="15">
      <c r="I106" s="37"/>
    </row>
    <row r="107" ht="15">
      <c r="I107" s="37"/>
    </row>
    <row r="108" ht="15">
      <c r="I108" s="37"/>
    </row>
    <row r="109" ht="15">
      <c r="I109" s="37"/>
    </row>
    <row r="110" ht="15">
      <c r="I110" s="37"/>
    </row>
    <row r="111" ht="15">
      <c r="I111" s="37"/>
    </row>
    <row r="112" ht="15">
      <c r="I112" s="37"/>
    </row>
    <row r="113" ht="15">
      <c r="I113" s="37"/>
    </row>
    <row r="114" ht="15">
      <c r="I114" s="37"/>
    </row>
  </sheetData>
  <printOptions horizontalCentered="1"/>
  <pageMargins left="0.4722222222222222" right="0.5506944444444445" top="0.7479166666666667" bottom="0.5506944444444445" header="0" footer="0"/>
  <pageSetup fitToHeight="2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K113"/>
  <sheetViews>
    <sheetView showOutlineSymbols="0" zoomScale="75" zoomScaleNormal="75" workbookViewId="0" topLeftCell="A1">
      <pane xSplit="7" ySplit="5" topLeftCell="I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U53" sqref="T6:U53"/>
    </sheetView>
  </sheetViews>
  <sheetFormatPr defaultColWidth="12.4453125" defaultRowHeight="15"/>
  <cols>
    <col min="1" max="1" width="6.3359375" style="1" bestFit="1" customWidth="1"/>
    <col min="2" max="2" width="12.4453125" style="1" customWidth="1"/>
    <col min="3" max="3" width="9.88671875" style="1" bestFit="1" customWidth="1"/>
    <col min="4" max="4" width="8.88671875" style="1" customWidth="1"/>
    <col min="5" max="5" width="6.6640625" style="1" bestFit="1" customWidth="1"/>
    <col min="6" max="6" width="6.77734375" style="1" bestFit="1" customWidth="1"/>
    <col min="7" max="7" width="2.77734375" style="4" customWidth="1"/>
    <col min="8" max="15" width="6.3359375" style="1" bestFit="1" customWidth="1"/>
    <col min="16" max="16" width="6.3359375" style="41" bestFit="1" customWidth="1"/>
    <col min="17" max="19" width="6.3359375" style="1" bestFit="1" customWidth="1"/>
    <col min="20" max="20" width="7.5546875" style="6" customWidth="1"/>
    <col min="21" max="21" width="5.6640625" style="6" customWidth="1"/>
    <col min="22" max="22" width="15.99609375" style="17" bestFit="1" customWidth="1"/>
    <col min="23" max="23" width="5.21484375" style="1" customWidth="1"/>
    <col min="24" max="55" width="7.6640625" style="1" customWidth="1"/>
    <col min="56" max="57" width="6.6640625" style="1" customWidth="1"/>
    <col min="58" max="59" width="7.6640625" style="1" customWidth="1"/>
    <col min="60" max="61" width="6.6640625" style="1" customWidth="1"/>
    <col min="62" max="63" width="7.6640625" style="1" customWidth="1"/>
    <col min="64" max="16384" width="12.4453125" style="1" customWidth="1"/>
  </cols>
  <sheetData>
    <row r="1" spans="2:63" ht="18">
      <c r="B1" s="2" t="s">
        <v>0</v>
      </c>
      <c r="E1" s="3"/>
      <c r="H1" s="5">
        <v>38437</v>
      </c>
      <c r="I1" s="5">
        <v>38451</v>
      </c>
      <c r="J1" s="5">
        <v>38458</v>
      </c>
      <c r="K1" s="5">
        <v>38465</v>
      </c>
      <c r="L1" s="5">
        <v>38472</v>
      </c>
      <c r="M1" s="5">
        <v>38479</v>
      </c>
      <c r="N1" s="5">
        <v>38486</v>
      </c>
      <c r="O1" s="5">
        <v>38493</v>
      </c>
      <c r="P1" s="5">
        <v>38500</v>
      </c>
      <c r="Q1" s="5">
        <v>38507</v>
      </c>
      <c r="R1" s="5">
        <v>38521</v>
      </c>
      <c r="S1" s="5">
        <v>38528</v>
      </c>
      <c r="T1" s="6" t="s">
        <v>1</v>
      </c>
      <c r="V1" s="7" t="s">
        <v>2</v>
      </c>
      <c r="W1" s="8">
        <v>11</v>
      </c>
      <c r="X1" s="1" t="s">
        <v>3</v>
      </c>
      <c r="AA1" s="9"/>
      <c r="AE1" s="9"/>
      <c r="AI1" s="9"/>
      <c r="AM1" s="9"/>
      <c r="AQ1" s="9"/>
      <c r="AU1" s="9"/>
      <c r="AY1" s="9"/>
      <c r="BC1" s="9"/>
      <c r="BG1" s="9"/>
      <c r="BK1" s="9"/>
    </row>
    <row r="2" spans="2:27" ht="18">
      <c r="B2" s="2" t="s">
        <v>4</v>
      </c>
      <c r="C2" s="10">
        <v>0.53125</v>
      </c>
      <c r="D2" s="2" t="s">
        <v>5</v>
      </c>
      <c r="H2" s="11" t="s">
        <v>6</v>
      </c>
      <c r="I2" s="12" t="s">
        <v>6</v>
      </c>
      <c r="J2" s="11" t="s">
        <v>6</v>
      </c>
      <c r="K2" s="11" t="s">
        <v>6</v>
      </c>
      <c r="L2" s="11" t="s">
        <v>6</v>
      </c>
      <c r="M2" s="11" t="s">
        <v>6</v>
      </c>
      <c r="N2" s="11" t="s">
        <v>6</v>
      </c>
      <c r="O2" s="11" t="s">
        <v>6</v>
      </c>
      <c r="P2" s="11" t="s">
        <v>6</v>
      </c>
      <c r="Q2" s="11" t="s">
        <v>6</v>
      </c>
      <c r="R2" s="11" t="s">
        <v>6</v>
      </c>
      <c r="S2" s="11" t="s">
        <v>6</v>
      </c>
      <c r="T2" s="6" t="s">
        <v>7</v>
      </c>
      <c r="V2" s="7" t="s">
        <v>8</v>
      </c>
      <c r="W2" s="1">
        <f>ROUNDDOWN(W1*2/3,0)</f>
        <v>7</v>
      </c>
      <c r="AA2" s="9"/>
    </row>
    <row r="3" spans="2:23" ht="15">
      <c r="B3" s="13" t="s">
        <v>9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 t="s">
        <v>10</v>
      </c>
      <c r="U3" s="16" t="s">
        <v>11</v>
      </c>
      <c r="W3" s="18"/>
    </row>
    <row r="4" spans="2:24" ht="14.25">
      <c r="B4" s="19"/>
      <c r="D4" s="1" t="s">
        <v>12</v>
      </c>
      <c r="E4" s="1" t="s">
        <v>13</v>
      </c>
      <c r="F4" s="1" t="s">
        <v>14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6" t="s">
        <v>15</v>
      </c>
      <c r="U4" s="6" t="s">
        <v>16</v>
      </c>
      <c r="V4" s="17" t="s">
        <v>17</v>
      </c>
      <c r="W4" s="8">
        <v>17</v>
      </c>
      <c r="X4" s="1" t="s">
        <v>18</v>
      </c>
    </row>
    <row r="5" spans="1:23" ht="14.25">
      <c r="A5" s="1" t="s">
        <v>6</v>
      </c>
      <c r="B5" s="1" t="s">
        <v>19</v>
      </c>
      <c r="D5" s="1" t="s">
        <v>20</v>
      </c>
      <c r="E5" s="1" t="s">
        <v>21</v>
      </c>
      <c r="F5" s="1" t="s">
        <v>22</v>
      </c>
      <c r="H5" s="20">
        <v>8</v>
      </c>
      <c r="I5" s="20">
        <v>10</v>
      </c>
      <c r="J5" s="14">
        <v>11</v>
      </c>
      <c r="K5" s="14">
        <v>3</v>
      </c>
      <c r="L5" s="14">
        <v>17</v>
      </c>
      <c r="M5" s="14">
        <v>11</v>
      </c>
      <c r="N5" s="14">
        <v>5</v>
      </c>
      <c r="O5" s="14">
        <v>5</v>
      </c>
      <c r="P5" s="14" t="s">
        <v>23</v>
      </c>
      <c r="Q5" s="14">
        <v>13</v>
      </c>
      <c r="R5" s="14">
        <v>16</v>
      </c>
      <c r="S5" s="14">
        <v>16</v>
      </c>
      <c r="V5" s="16"/>
      <c r="W5" s="1">
        <f>W4+1</f>
        <v>18</v>
      </c>
    </row>
    <row r="6" spans="1:23" s="26" customFormat="1" ht="14.25">
      <c r="A6" s="21">
        <v>1</v>
      </c>
      <c r="B6" s="22" t="s">
        <v>24</v>
      </c>
      <c r="C6" s="22" t="s">
        <v>25</v>
      </c>
      <c r="D6" s="22" t="s">
        <v>26</v>
      </c>
      <c r="E6" s="23">
        <v>732</v>
      </c>
      <c r="F6" s="22">
        <v>1059</v>
      </c>
      <c r="G6" s="24"/>
      <c r="H6" s="25">
        <v>2</v>
      </c>
      <c r="I6" s="25">
        <v>3</v>
      </c>
      <c r="J6" s="25">
        <v>1</v>
      </c>
      <c r="K6" s="25"/>
      <c r="L6" s="25">
        <v>3</v>
      </c>
      <c r="M6" s="25"/>
      <c r="N6" s="25"/>
      <c r="O6" s="25"/>
      <c r="P6" s="25"/>
      <c r="Q6" s="25">
        <v>6</v>
      </c>
      <c r="R6" s="25">
        <v>4</v>
      </c>
      <c r="S6" s="25">
        <v>3</v>
      </c>
      <c r="T6" s="25">
        <f aca="true" t="shared" si="0" ref="T6:T53">COUNTA(H6:S6)</f>
        <v>7</v>
      </c>
      <c r="U6" s="25">
        <f aca="true" t="shared" si="1" ref="U6:U53">SUM(H6:S6)+(W$2-T6)*W$5</f>
        <v>22</v>
      </c>
      <c r="V6" s="16">
        <f aca="true" t="shared" si="2" ref="V6:V53">SMALL(H6:S6,1)</f>
        <v>1</v>
      </c>
      <c r="W6" s="26">
        <f aca="true" t="shared" si="3" ref="W6:W53">SMALL(H6:S6,2)</f>
        <v>2</v>
      </c>
    </row>
    <row r="7" spans="1:23" s="26" customFormat="1" ht="14.25">
      <c r="A7" s="21">
        <v>2</v>
      </c>
      <c r="B7" s="27" t="s">
        <v>27</v>
      </c>
      <c r="C7" s="27" t="s">
        <v>28</v>
      </c>
      <c r="D7" s="27" t="s">
        <v>29</v>
      </c>
      <c r="E7" s="28">
        <v>146280</v>
      </c>
      <c r="F7" s="27">
        <v>1078</v>
      </c>
      <c r="G7" s="29"/>
      <c r="H7" s="25"/>
      <c r="I7" s="25">
        <v>6</v>
      </c>
      <c r="J7" s="25"/>
      <c r="K7" s="25"/>
      <c r="L7" s="25">
        <v>10</v>
      </c>
      <c r="M7" s="25">
        <v>4</v>
      </c>
      <c r="N7" s="25">
        <v>3</v>
      </c>
      <c r="O7" s="25">
        <v>2</v>
      </c>
      <c r="P7" s="25"/>
      <c r="Q7" s="25">
        <v>5</v>
      </c>
      <c r="R7" s="25"/>
      <c r="S7" s="25">
        <v>10</v>
      </c>
      <c r="T7" s="25">
        <f t="shared" si="0"/>
        <v>7</v>
      </c>
      <c r="U7" s="25">
        <f t="shared" si="1"/>
        <v>40</v>
      </c>
      <c r="V7" s="16">
        <f t="shared" si="2"/>
        <v>2</v>
      </c>
      <c r="W7" s="26">
        <f t="shared" si="3"/>
        <v>3</v>
      </c>
    </row>
    <row r="8" spans="1:23" s="26" customFormat="1" ht="14.25">
      <c r="A8" s="21">
        <v>3</v>
      </c>
      <c r="B8" s="22" t="s">
        <v>30</v>
      </c>
      <c r="C8" s="22" t="s">
        <v>31</v>
      </c>
      <c r="D8" s="22" t="s">
        <v>26</v>
      </c>
      <c r="E8" s="23">
        <v>593</v>
      </c>
      <c r="F8" s="22">
        <v>1059</v>
      </c>
      <c r="G8" s="29"/>
      <c r="H8" s="25">
        <v>1</v>
      </c>
      <c r="I8" s="25"/>
      <c r="J8" s="25">
        <v>4</v>
      </c>
      <c r="K8" s="25"/>
      <c r="L8" s="25">
        <v>6</v>
      </c>
      <c r="M8" s="25">
        <v>1</v>
      </c>
      <c r="N8" s="25"/>
      <c r="O8" s="25"/>
      <c r="P8" s="25"/>
      <c r="Q8" s="25"/>
      <c r="R8" s="25">
        <v>1</v>
      </c>
      <c r="S8" s="25"/>
      <c r="T8" s="25">
        <f t="shared" si="0"/>
        <v>5</v>
      </c>
      <c r="U8" s="25">
        <f t="shared" si="1"/>
        <v>49</v>
      </c>
      <c r="V8" s="16">
        <f t="shared" si="2"/>
        <v>1</v>
      </c>
      <c r="W8" s="26">
        <f t="shared" si="3"/>
        <v>1</v>
      </c>
    </row>
    <row r="9" spans="1:23" s="26" customFormat="1" ht="14.25">
      <c r="A9" s="21">
        <v>4</v>
      </c>
      <c r="B9" s="22" t="s">
        <v>32</v>
      </c>
      <c r="C9" s="22" t="s">
        <v>33</v>
      </c>
      <c r="D9" s="27" t="s">
        <v>29</v>
      </c>
      <c r="E9" s="23">
        <v>57905</v>
      </c>
      <c r="F9" s="22">
        <v>1078</v>
      </c>
      <c r="G9" s="29"/>
      <c r="H9" s="25"/>
      <c r="I9" s="25">
        <v>5</v>
      </c>
      <c r="J9" s="25"/>
      <c r="K9" s="25"/>
      <c r="L9" s="25"/>
      <c r="M9" s="25">
        <v>2</v>
      </c>
      <c r="N9" s="25"/>
      <c r="O9" s="25">
        <v>1</v>
      </c>
      <c r="P9" s="25"/>
      <c r="Q9" s="25">
        <v>3</v>
      </c>
      <c r="R9" s="25"/>
      <c r="S9" s="25"/>
      <c r="T9" s="25">
        <f t="shared" si="0"/>
        <v>4</v>
      </c>
      <c r="U9" s="25">
        <f t="shared" si="1"/>
        <v>65</v>
      </c>
      <c r="V9" s="16">
        <f t="shared" si="2"/>
        <v>1</v>
      </c>
      <c r="W9" s="26">
        <f t="shared" si="3"/>
        <v>2</v>
      </c>
    </row>
    <row r="10" spans="1:23" s="26" customFormat="1" ht="14.25">
      <c r="A10" s="21">
        <v>5</v>
      </c>
      <c r="B10" s="27" t="s">
        <v>34</v>
      </c>
      <c r="C10" s="27" t="s">
        <v>35</v>
      </c>
      <c r="D10" s="27" t="s">
        <v>29</v>
      </c>
      <c r="E10" s="28">
        <v>130711</v>
      </c>
      <c r="F10" s="27">
        <v>1078</v>
      </c>
      <c r="G10" s="24"/>
      <c r="H10" s="25"/>
      <c r="I10" s="25"/>
      <c r="J10" s="25"/>
      <c r="K10" s="25"/>
      <c r="L10" s="25">
        <v>8</v>
      </c>
      <c r="M10" s="25">
        <v>5</v>
      </c>
      <c r="N10" s="25">
        <v>2</v>
      </c>
      <c r="O10" s="25">
        <v>6</v>
      </c>
      <c r="P10" s="25"/>
      <c r="Q10" s="25"/>
      <c r="R10" s="25"/>
      <c r="S10" s="25"/>
      <c r="T10" s="25">
        <f t="shared" si="0"/>
        <v>4</v>
      </c>
      <c r="U10" s="25">
        <f t="shared" si="1"/>
        <v>75</v>
      </c>
      <c r="V10" s="16">
        <f t="shared" si="2"/>
        <v>2</v>
      </c>
      <c r="W10" s="26">
        <f t="shared" si="3"/>
        <v>5</v>
      </c>
    </row>
    <row r="11" spans="1:23" s="26" customFormat="1" ht="14.25">
      <c r="A11" s="21">
        <v>6</v>
      </c>
      <c r="B11" s="22" t="s">
        <v>36</v>
      </c>
      <c r="C11" s="22" t="s">
        <v>37</v>
      </c>
      <c r="D11" s="22" t="s">
        <v>26</v>
      </c>
      <c r="E11" s="23">
        <v>945</v>
      </c>
      <c r="F11" s="21">
        <v>1059</v>
      </c>
      <c r="G11" s="24"/>
      <c r="H11" s="25">
        <v>8</v>
      </c>
      <c r="I11" s="25">
        <v>11</v>
      </c>
      <c r="J11" s="25"/>
      <c r="K11" s="25"/>
      <c r="L11" s="25">
        <v>14</v>
      </c>
      <c r="M11" s="25">
        <v>8</v>
      </c>
      <c r="N11" s="25">
        <v>6</v>
      </c>
      <c r="O11" s="25"/>
      <c r="P11" s="25"/>
      <c r="Q11" s="25"/>
      <c r="R11" s="25">
        <v>15</v>
      </c>
      <c r="S11" s="25">
        <v>13</v>
      </c>
      <c r="T11" s="25">
        <f t="shared" si="0"/>
        <v>7</v>
      </c>
      <c r="U11" s="25">
        <f t="shared" si="1"/>
        <v>75</v>
      </c>
      <c r="V11" s="16">
        <f t="shared" si="2"/>
        <v>6</v>
      </c>
      <c r="W11" s="26">
        <f t="shared" si="3"/>
        <v>8</v>
      </c>
    </row>
    <row r="12" spans="1:23" s="26" customFormat="1" ht="14.25">
      <c r="A12" s="21">
        <v>7</v>
      </c>
      <c r="B12" s="27" t="s">
        <v>38</v>
      </c>
      <c r="C12" s="27" t="s">
        <v>39</v>
      </c>
      <c r="D12" s="27" t="s">
        <v>26</v>
      </c>
      <c r="E12" s="28">
        <v>946</v>
      </c>
      <c r="F12" s="27">
        <v>1059</v>
      </c>
      <c r="G12" s="29"/>
      <c r="H12" s="25">
        <v>3</v>
      </c>
      <c r="I12" s="25">
        <v>11</v>
      </c>
      <c r="J12" s="25"/>
      <c r="K12" s="25"/>
      <c r="L12" s="25"/>
      <c r="M12" s="25">
        <v>12</v>
      </c>
      <c r="N12" s="25"/>
      <c r="O12" s="25"/>
      <c r="P12" s="25"/>
      <c r="Q12" s="25">
        <v>14</v>
      </c>
      <c r="R12" s="25">
        <v>5</v>
      </c>
      <c r="S12" s="25">
        <v>17</v>
      </c>
      <c r="T12" s="25">
        <f t="shared" si="0"/>
        <v>6</v>
      </c>
      <c r="U12" s="25">
        <f t="shared" si="1"/>
        <v>80</v>
      </c>
      <c r="V12" s="16">
        <f t="shared" si="2"/>
        <v>3</v>
      </c>
      <c r="W12" s="26">
        <f t="shared" si="3"/>
        <v>5</v>
      </c>
    </row>
    <row r="13" spans="1:23" s="26" customFormat="1" ht="14.25">
      <c r="A13" s="21">
        <v>8</v>
      </c>
      <c r="B13" s="22" t="s">
        <v>40</v>
      </c>
      <c r="C13" s="22" t="s">
        <v>41</v>
      </c>
      <c r="D13" s="22" t="s">
        <v>42</v>
      </c>
      <c r="E13" s="23">
        <v>20515</v>
      </c>
      <c r="F13" s="21">
        <v>1116</v>
      </c>
      <c r="G13" s="29"/>
      <c r="H13" s="25"/>
      <c r="I13" s="25"/>
      <c r="J13" s="25">
        <v>6</v>
      </c>
      <c r="K13" s="25"/>
      <c r="L13" s="25"/>
      <c r="M13" s="25"/>
      <c r="N13" s="25"/>
      <c r="O13" s="25">
        <v>3</v>
      </c>
      <c r="P13" s="25"/>
      <c r="Q13" s="25">
        <v>9</v>
      </c>
      <c r="R13" s="25">
        <v>8</v>
      </c>
      <c r="S13" s="25"/>
      <c r="T13" s="25">
        <f t="shared" si="0"/>
        <v>4</v>
      </c>
      <c r="U13" s="25">
        <f t="shared" si="1"/>
        <v>80</v>
      </c>
      <c r="V13" s="16">
        <f t="shared" si="2"/>
        <v>3</v>
      </c>
      <c r="W13" s="26">
        <f t="shared" si="3"/>
        <v>6</v>
      </c>
    </row>
    <row r="14" spans="1:23" s="26" customFormat="1" ht="14.25">
      <c r="A14" s="21">
        <v>9</v>
      </c>
      <c r="B14" s="21" t="s">
        <v>43</v>
      </c>
      <c r="C14" s="21" t="s">
        <v>44</v>
      </c>
      <c r="D14" s="22" t="s">
        <v>29</v>
      </c>
      <c r="E14" s="21">
        <v>52467</v>
      </c>
      <c r="F14" s="21">
        <v>1078</v>
      </c>
      <c r="G14" s="24"/>
      <c r="H14" s="25"/>
      <c r="I14" s="25">
        <v>8</v>
      </c>
      <c r="J14" s="25"/>
      <c r="K14" s="25">
        <v>4</v>
      </c>
      <c r="L14" s="25">
        <v>11</v>
      </c>
      <c r="M14" s="25"/>
      <c r="N14" s="25"/>
      <c r="O14" s="25"/>
      <c r="P14" s="25"/>
      <c r="Q14" s="25"/>
      <c r="R14" s="25">
        <v>12</v>
      </c>
      <c r="S14" s="25">
        <v>11</v>
      </c>
      <c r="T14" s="25">
        <f t="shared" si="0"/>
        <v>5</v>
      </c>
      <c r="U14" s="25">
        <f t="shared" si="1"/>
        <v>82</v>
      </c>
      <c r="V14" s="16">
        <f t="shared" si="2"/>
        <v>4</v>
      </c>
      <c r="W14" s="26">
        <f t="shared" si="3"/>
        <v>8</v>
      </c>
    </row>
    <row r="15" spans="1:23" s="26" customFormat="1" ht="14.25">
      <c r="A15" s="21">
        <v>10</v>
      </c>
      <c r="B15" s="27" t="s">
        <v>45</v>
      </c>
      <c r="C15" s="27" t="s">
        <v>46</v>
      </c>
      <c r="D15" s="27" t="s">
        <v>26</v>
      </c>
      <c r="E15" s="28">
        <v>752</v>
      </c>
      <c r="F15" s="27">
        <v>1059</v>
      </c>
      <c r="G15" s="24"/>
      <c r="H15" s="25">
        <v>4</v>
      </c>
      <c r="I15" s="25"/>
      <c r="J15" s="25"/>
      <c r="K15" s="25"/>
      <c r="L15" s="25">
        <v>7</v>
      </c>
      <c r="M15" s="25"/>
      <c r="N15" s="25"/>
      <c r="O15" s="25"/>
      <c r="P15" s="25"/>
      <c r="Q15" s="25"/>
      <c r="R15" s="25"/>
      <c r="S15" s="25">
        <v>2</v>
      </c>
      <c r="T15" s="25">
        <f t="shared" si="0"/>
        <v>3</v>
      </c>
      <c r="U15" s="25">
        <f t="shared" si="1"/>
        <v>85</v>
      </c>
      <c r="V15" s="16">
        <f t="shared" si="2"/>
        <v>2</v>
      </c>
      <c r="W15" s="26">
        <f t="shared" si="3"/>
        <v>4</v>
      </c>
    </row>
    <row r="16" spans="1:23" s="26" customFormat="1" ht="14.25">
      <c r="A16" s="21">
        <v>11</v>
      </c>
      <c r="B16" s="22" t="s">
        <v>47</v>
      </c>
      <c r="C16" s="22" t="s">
        <v>48</v>
      </c>
      <c r="D16" s="22" t="s">
        <v>26</v>
      </c>
      <c r="E16" s="23">
        <v>589</v>
      </c>
      <c r="F16" s="22">
        <v>1059</v>
      </c>
      <c r="G16" s="29"/>
      <c r="H16" s="25"/>
      <c r="I16" s="25"/>
      <c r="J16" s="25">
        <v>5</v>
      </c>
      <c r="K16" s="25"/>
      <c r="L16" s="25"/>
      <c r="M16" s="25">
        <v>6</v>
      </c>
      <c r="N16" s="25"/>
      <c r="O16" s="25"/>
      <c r="P16" s="25"/>
      <c r="Q16" s="25">
        <v>2</v>
      </c>
      <c r="R16" s="25"/>
      <c r="S16" s="25"/>
      <c r="T16" s="25">
        <f t="shared" si="0"/>
        <v>3</v>
      </c>
      <c r="U16" s="25">
        <f t="shared" si="1"/>
        <v>85</v>
      </c>
      <c r="V16" s="16">
        <f t="shared" si="2"/>
        <v>2</v>
      </c>
      <c r="W16" s="26">
        <f t="shared" si="3"/>
        <v>5</v>
      </c>
    </row>
    <row r="17" spans="1:23" s="26" customFormat="1" ht="14.25">
      <c r="A17" s="21">
        <v>12</v>
      </c>
      <c r="B17" s="27" t="s">
        <v>49</v>
      </c>
      <c r="C17" s="27" t="s">
        <v>50</v>
      </c>
      <c r="D17" s="22" t="s">
        <v>51</v>
      </c>
      <c r="E17" s="23">
        <v>288</v>
      </c>
      <c r="F17" s="22">
        <v>1013</v>
      </c>
      <c r="G17" s="24"/>
      <c r="H17" s="25">
        <v>7</v>
      </c>
      <c r="I17" s="25"/>
      <c r="J17" s="25">
        <v>9</v>
      </c>
      <c r="K17" s="25">
        <v>4</v>
      </c>
      <c r="L17" s="25">
        <v>13</v>
      </c>
      <c r="M17" s="25"/>
      <c r="N17" s="25"/>
      <c r="O17" s="25"/>
      <c r="P17" s="25"/>
      <c r="Q17" s="25"/>
      <c r="R17" s="25"/>
      <c r="S17" s="25"/>
      <c r="T17" s="25">
        <f t="shared" si="0"/>
        <v>4</v>
      </c>
      <c r="U17" s="25">
        <f t="shared" si="1"/>
        <v>87</v>
      </c>
      <c r="V17" s="16">
        <f t="shared" si="2"/>
        <v>4</v>
      </c>
      <c r="W17" s="26">
        <f t="shared" si="3"/>
        <v>7</v>
      </c>
    </row>
    <row r="18" spans="1:23" s="26" customFormat="1" ht="14.25">
      <c r="A18" s="21">
        <v>13</v>
      </c>
      <c r="B18" s="22" t="s">
        <v>45</v>
      </c>
      <c r="C18" s="22" t="s">
        <v>52</v>
      </c>
      <c r="D18" s="22" t="s">
        <v>26</v>
      </c>
      <c r="E18" s="23">
        <v>896</v>
      </c>
      <c r="F18" s="21">
        <v>1059</v>
      </c>
      <c r="G18" s="24"/>
      <c r="H18" s="25"/>
      <c r="I18" s="25"/>
      <c r="J18" s="25"/>
      <c r="K18" s="25"/>
      <c r="L18" s="25">
        <v>1</v>
      </c>
      <c r="M18" s="25"/>
      <c r="N18" s="25"/>
      <c r="O18" s="25"/>
      <c r="P18" s="25"/>
      <c r="Q18" s="25"/>
      <c r="R18" s="25"/>
      <c r="S18" s="25">
        <v>1</v>
      </c>
      <c r="T18" s="25">
        <f t="shared" si="0"/>
        <v>2</v>
      </c>
      <c r="U18" s="25">
        <f t="shared" si="1"/>
        <v>92</v>
      </c>
      <c r="V18" s="16">
        <f t="shared" si="2"/>
        <v>1</v>
      </c>
      <c r="W18" s="26">
        <f t="shared" si="3"/>
        <v>1</v>
      </c>
    </row>
    <row r="19" spans="1:23" s="26" customFormat="1" ht="14.25">
      <c r="A19" s="21">
        <v>14</v>
      </c>
      <c r="B19" s="22" t="s">
        <v>53</v>
      </c>
      <c r="C19" s="22" t="s">
        <v>54</v>
      </c>
      <c r="D19" s="27" t="s">
        <v>29</v>
      </c>
      <c r="E19" s="23">
        <v>52435</v>
      </c>
      <c r="F19" s="22">
        <v>1078</v>
      </c>
      <c r="G19" s="29"/>
      <c r="H19" s="25"/>
      <c r="I19" s="25"/>
      <c r="J19" s="25"/>
      <c r="K19" s="25"/>
      <c r="L19" s="25"/>
      <c r="M19" s="25"/>
      <c r="N19" s="25">
        <v>1</v>
      </c>
      <c r="O19" s="25"/>
      <c r="P19" s="25"/>
      <c r="Q19" s="25">
        <v>1</v>
      </c>
      <c r="R19" s="25"/>
      <c r="S19" s="25"/>
      <c r="T19" s="25">
        <f t="shared" si="0"/>
        <v>2</v>
      </c>
      <c r="U19" s="25">
        <f t="shared" si="1"/>
        <v>92</v>
      </c>
      <c r="V19" s="16">
        <f t="shared" si="2"/>
        <v>1</v>
      </c>
      <c r="W19" s="26">
        <f t="shared" si="3"/>
        <v>1</v>
      </c>
    </row>
    <row r="20" spans="1:23" s="26" customFormat="1" ht="14.25">
      <c r="A20" s="21">
        <v>15</v>
      </c>
      <c r="B20" s="27" t="s">
        <v>55</v>
      </c>
      <c r="C20" s="27" t="s">
        <v>56</v>
      </c>
      <c r="D20" s="27" t="s">
        <v>57</v>
      </c>
      <c r="E20" s="27">
        <v>4283</v>
      </c>
      <c r="F20" s="27">
        <v>1155</v>
      </c>
      <c r="G20" s="29"/>
      <c r="H20" s="25"/>
      <c r="I20" s="25">
        <v>1</v>
      </c>
      <c r="J20" s="25"/>
      <c r="K20" s="25"/>
      <c r="L20" s="25">
        <v>2</v>
      </c>
      <c r="M20" s="25"/>
      <c r="N20" s="25"/>
      <c r="O20" s="25"/>
      <c r="P20" s="25"/>
      <c r="Q20" s="25"/>
      <c r="R20" s="25"/>
      <c r="S20" s="25"/>
      <c r="T20" s="25">
        <f t="shared" si="0"/>
        <v>2</v>
      </c>
      <c r="U20" s="25">
        <f t="shared" si="1"/>
        <v>93</v>
      </c>
      <c r="V20" s="16">
        <f t="shared" si="2"/>
        <v>1</v>
      </c>
      <c r="W20" s="26">
        <f t="shared" si="3"/>
        <v>2</v>
      </c>
    </row>
    <row r="21" spans="1:23" s="26" customFormat="1" ht="14.25">
      <c r="A21" s="21">
        <v>16</v>
      </c>
      <c r="B21" s="22" t="s">
        <v>53</v>
      </c>
      <c r="C21" s="22" t="s">
        <v>58</v>
      </c>
      <c r="D21" s="22" t="s">
        <v>57</v>
      </c>
      <c r="E21" s="23">
        <v>4086</v>
      </c>
      <c r="F21" s="22">
        <v>1155</v>
      </c>
      <c r="G21" s="29"/>
      <c r="H21" s="25"/>
      <c r="I21" s="25">
        <v>2</v>
      </c>
      <c r="J21" s="25"/>
      <c r="K21" s="25"/>
      <c r="L21" s="25"/>
      <c r="M21" s="25">
        <v>3</v>
      </c>
      <c r="N21" s="25"/>
      <c r="O21" s="25"/>
      <c r="P21" s="25"/>
      <c r="Q21" s="25"/>
      <c r="R21" s="25"/>
      <c r="S21" s="25"/>
      <c r="T21" s="25">
        <f t="shared" si="0"/>
        <v>2</v>
      </c>
      <c r="U21" s="25">
        <f t="shared" si="1"/>
        <v>95</v>
      </c>
      <c r="V21" s="16">
        <f t="shared" si="2"/>
        <v>2</v>
      </c>
      <c r="W21" s="26">
        <f t="shared" si="3"/>
        <v>3</v>
      </c>
    </row>
    <row r="22" spans="1:23" s="26" customFormat="1" ht="14.25">
      <c r="A22" s="21">
        <v>17</v>
      </c>
      <c r="B22" s="22" t="s">
        <v>59</v>
      </c>
      <c r="C22" s="22" t="s">
        <v>60</v>
      </c>
      <c r="D22" s="22" t="s">
        <v>26</v>
      </c>
      <c r="E22" s="23">
        <v>752</v>
      </c>
      <c r="F22" s="22">
        <v>1059</v>
      </c>
      <c r="G22" s="24"/>
      <c r="H22" s="25"/>
      <c r="I22" s="25"/>
      <c r="J22" s="25">
        <v>3</v>
      </c>
      <c r="K22" s="25"/>
      <c r="L22" s="25"/>
      <c r="M22" s="25"/>
      <c r="N22" s="25"/>
      <c r="O22" s="25"/>
      <c r="P22" s="25"/>
      <c r="Q22" s="25"/>
      <c r="R22" s="25">
        <v>3</v>
      </c>
      <c r="S22" s="25"/>
      <c r="T22" s="25">
        <f t="shared" si="0"/>
        <v>2</v>
      </c>
      <c r="U22" s="25">
        <f t="shared" si="1"/>
        <v>96</v>
      </c>
      <c r="V22" s="16">
        <f t="shared" si="2"/>
        <v>3</v>
      </c>
      <c r="W22" s="26">
        <f t="shared" si="3"/>
        <v>3</v>
      </c>
    </row>
    <row r="23" spans="1:23" s="26" customFormat="1" ht="14.25">
      <c r="A23" s="21">
        <v>18</v>
      </c>
      <c r="B23" s="22" t="s">
        <v>61</v>
      </c>
      <c r="C23" s="22" t="s">
        <v>62</v>
      </c>
      <c r="D23" s="22" t="s">
        <v>26</v>
      </c>
      <c r="E23" s="23">
        <v>949</v>
      </c>
      <c r="F23" s="22">
        <v>1059</v>
      </c>
      <c r="G23" s="29"/>
      <c r="H23" s="25"/>
      <c r="I23" s="25"/>
      <c r="J23" s="25">
        <v>8</v>
      </c>
      <c r="K23" s="25"/>
      <c r="L23" s="25">
        <v>9</v>
      </c>
      <c r="M23" s="25">
        <v>7</v>
      </c>
      <c r="N23" s="25"/>
      <c r="O23" s="25"/>
      <c r="P23" s="25"/>
      <c r="Q23" s="25"/>
      <c r="R23" s="25"/>
      <c r="S23" s="25"/>
      <c r="T23" s="25">
        <f t="shared" si="0"/>
        <v>3</v>
      </c>
      <c r="U23" s="25">
        <f t="shared" si="1"/>
        <v>96</v>
      </c>
      <c r="V23" s="16">
        <f t="shared" si="2"/>
        <v>7</v>
      </c>
      <c r="W23" s="26">
        <f t="shared" si="3"/>
        <v>8</v>
      </c>
    </row>
    <row r="24" spans="1:23" s="26" customFormat="1" ht="14.25">
      <c r="A24" s="21">
        <v>19</v>
      </c>
      <c r="B24" s="27" t="s">
        <v>34</v>
      </c>
      <c r="C24" s="27" t="s">
        <v>63</v>
      </c>
      <c r="D24" s="27" t="s">
        <v>29</v>
      </c>
      <c r="E24" s="28">
        <v>159656</v>
      </c>
      <c r="F24" s="27">
        <v>1078</v>
      </c>
      <c r="G24" s="29"/>
      <c r="H24" s="25"/>
      <c r="I24" s="25"/>
      <c r="J24" s="25"/>
      <c r="K24" s="25"/>
      <c r="L24" s="25"/>
      <c r="M24" s="25"/>
      <c r="N24" s="25"/>
      <c r="O24" s="25">
        <v>6</v>
      </c>
      <c r="P24" s="25"/>
      <c r="Q24" s="25"/>
      <c r="R24" s="25">
        <v>2</v>
      </c>
      <c r="S24" s="25"/>
      <c r="T24" s="25">
        <f t="shared" si="0"/>
        <v>2</v>
      </c>
      <c r="U24" s="25">
        <f t="shared" si="1"/>
        <v>98</v>
      </c>
      <c r="V24" s="16">
        <f t="shared" si="2"/>
        <v>2</v>
      </c>
      <c r="W24" s="26">
        <f t="shared" si="3"/>
        <v>6</v>
      </c>
    </row>
    <row r="25" spans="1:23" s="26" customFormat="1" ht="14.25">
      <c r="A25" s="21">
        <v>20</v>
      </c>
      <c r="B25" s="22" t="s">
        <v>64</v>
      </c>
      <c r="C25" s="22" t="s">
        <v>65</v>
      </c>
      <c r="D25" s="27" t="s">
        <v>29</v>
      </c>
      <c r="E25" s="23">
        <v>176285</v>
      </c>
      <c r="F25" s="22">
        <v>1078</v>
      </c>
      <c r="G25" s="29"/>
      <c r="H25" s="25">
        <v>6</v>
      </c>
      <c r="I25" s="25"/>
      <c r="J25" s="25">
        <v>2</v>
      </c>
      <c r="K25" s="25"/>
      <c r="L25" s="25"/>
      <c r="M25" s="25"/>
      <c r="N25" s="25"/>
      <c r="O25" s="25"/>
      <c r="P25" s="25"/>
      <c r="Q25" s="25"/>
      <c r="R25" s="25"/>
      <c r="S25" s="25"/>
      <c r="T25" s="25">
        <f t="shared" si="0"/>
        <v>2</v>
      </c>
      <c r="U25" s="25">
        <f t="shared" si="1"/>
        <v>98</v>
      </c>
      <c r="V25" s="16">
        <f t="shared" si="2"/>
        <v>2</v>
      </c>
      <c r="W25" s="26">
        <f t="shared" si="3"/>
        <v>6</v>
      </c>
    </row>
    <row r="26" spans="1:23" s="26" customFormat="1" ht="14.25">
      <c r="A26" s="21">
        <v>21</v>
      </c>
      <c r="B26" s="27" t="s">
        <v>66</v>
      </c>
      <c r="C26" s="27" t="s">
        <v>67</v>
      </c>
      <c r="D26" s="27" t="s">
        <v>57</v>
      </c>
      <c r="E26" s="23">
        <v>3235</v>
      </c>
      <c r="F26" s="27">
        <v>1155</v>
      </c>
      <c r="G26" s="24"/>
      <c r="H26" s="25"/>
      <c r="I26" s="25">
        <v>4</v>
      </c>
      <c r="J26" s="25"/>
      <c r="K26" s="25"/>
      <c r="L26" s="25">
        <v>5</v>
      </c>
      <c r="M26" s="25"/>
      <c r="N26" s="25"/>
      <c r="O26" s="25"/>
      <c r="P26" s="25"/>
      <c r="Q26" s="25"/>
      <c r="R26" s="25"/>
      <c r="S26" s="25"/>
      <c r="T26" s="25">
        <f t="shared" si="0"/>
        <v>2</v>
      </c>
      <c r="U26" s="25">
        <f t="shared" si="1"/>
        <v>99</v>
      </c>
      <c r="V26" s="16">
        <f t="shared" si="2"/>
        <v>4</v>
      </c>
      <c r="W26" s="26">
        <f t="shared" si="3"/>
        <v>5</v>
      </c>
    </row>
    <row r="27" spans="1:23" s="26" customFormat="1" ht="14.25">
      <c r="A27" s="21">
        <v>22</v>
      </c>
      <c r="B27" s="30" t="s">
        <v>68</v>
      </c>
      <c r="C27" s="27" t="s">
        <v>69</v>
      </c>
      <c r="D27" s="27" t="s">
        <v>26</v>
      </c>
      <c r="E27" s="28">
        <v>948</v>
      </c>
      <c r="F27" s="27">
        <v>1059</v>
      </c>
      <c r="G27" s="24"/>
      <c r="H27" s="25"/>
      <c r="I27" s="25"/>
      <c r="J27" s="25">
        <v>7</v>
      </c>
      <c r="K27" s="25"/>
      <c r="L27" s="25"/>
      <c r="M27" s="25"/>
      <c r="N27" s="25"/>
      <c r="O27" s="25"/>
      <c r="P27" s="25"/>
      <c r="Q27" s="25"/>
      <c r="R27" s="25"/>
      <c r="S27" s="25">
        <v>6</v>
      </c>
      <c r="T27" s="25">
        <f t="shared" si="0"/>
        <v>2</v>
      </c>
      <c r="U27" s="25">
        <f t="shared" si="1"/>
        <v>103</v>
      </c>
      <c r="V27" s="16">
        <f t="shared" si="2"/>
        <v>6</v>
      </c>
      <c r="W27" s="26">
        <f t="shared" si="3"/>
        <v>7</v>
      </c>
    </row>
    <row r="28" spans="1:23" s="26" customFormat="1" ht="14.25">
      <c r="A28" s="21">
        <v>23</v>
      </c>
      <c r="B28" s="22" t="s">
        <v>70</v>
      </c>
      <c r="C28" s="22" t="s">
        <v>71</v>
      </c>
      <c r="D28" s="27" t="s">
        <v>72</v>
      </c>
      <c r="E28" s="23">
        <v>146443</v>
      </c>
      <c r="F28" s="22">
        <v>1101</v>
      </c>
      <c r="G28" s="29"/>
      <c r="H28" s="25"/>
      <c r="I28" s="25"/>
      <c r="J28" s="25"/>
      <c r="K28" s="25">
        <v>1</v>
      </c>
      <c r="L28" s="25">
        <v>15</v>
      </c>
      <c r="M28" s="25"/>
      <c r="N28" s="25"/>
      <c r="O28" s="25"/>
      <c r="P28" s="25"/>
      <c r="Q28" s="25"/>
      <c r="R28" s="25"/>
      <c r="S28" s="25"/>
      <c r="T28" s="25">
        <f t="shared" si="0"/>
        <v>2</v>
      </c>
      <c r="U28" s="25">
        <f t="shared" si="1"/>
        <v>106</v>
      </c>
      <c r="V28" s="16">
        <f t="shared" si="2"/>
        <v>1</v>
      </c>
      <c r="W28" s="26">
        <f t="shared" si="3"/>
        <v>15</v>
      </c>
    </row>
    <row r="29" spans="1:23" s="26" customFormat="1" ht="14.25">
      <c r="A29" s="21">
        <v>24</v>
      </c>
      <c r="B29" s="22" t="s">
        <v>73</v>
      </c>
      <c r="C29" s="22" t="s">
        <v>74</v>
      </c>
      <c r="D29" s="27" t="s">
        <v>29</v>
      </c>
      <c r="E29" s="23">
        <v>150320</v>
      </c>
      <c r="F29" s="22">
        <v>1078</v>
      </c>
      <c r="G29" s="29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v>10</v>
      </c>
      <c r="S29" s="25">
        <v>7</v>
      </c>
      <c r="T29" s="25">
        <f t="shared" si="0"/>
        <v>2</v>
      </c>
      <c r="U29" s="25">
        <f t="shared" si="1"/>
        <v>107</v>
      </c>
      <c r="V29" s="16">
        <f t="shared" si="2"/>
        <v>7</v>
      </c>
      <c r="W29" s="26">
        <f t="shared" si="3"/>
        <v>10</v>
      </c>
    </row>
    <row r="30" spans="1:23" s="26" customFormat="1" ht="14.25">
      <c r="A30" s="21">
        <v>25</v>
      </c>
      <c r="B30" s="22" t="s">
        <v>75</v>
      </c>
      <c r="C30" s="22" t="s">
        <v>76</v>
      </c>
      <c r="D30" s="22" t="s">
        <v>77</v>
      </c>
      <c r="E30" s="23">
        <v>2657</v>
      </c>
      <c r="F30" s="22">
        <v>1363</v>
      </c>
      <c r="G30" s="29"/>
      <c r="H30" s="25"/>
      <c r="I30" s="25"/>
      <c r="J30" s="25"/>
      <c r="K30" s="25"/>
      <c r="L30" s="25">
        <v>16</v>
      </c>
      <c r="M30" s="25">
        <v>12</v>
      </c>
      <c r="N30" s="25"/>
      <c r="O30" s="25"/>
      <c r="P30" s="25"/>
      <c r="Q30" s="25"/>
      <c r="R30" s="25">
        <v>7</v>
      </c>
      <c r="S30" s="25"/>
      <c r="T30" s="25">
        <f t="shared" si="0"/>
        <v>3</v>
      </c>
      <c r="U30" s="25">
        <f t="shared" si="1"/>
        <v>107</v>
      </c>
      <c r="V30" s="16">
        <f t="shared" si="2"/>
        <v>7</v>
      </c>
      <c r="W30" s="26">
        <f t="shared" si="3"/>
        <v>12</v>
      </c>
    </row>
    <row r="31" spans="1:23" s="26" customFormat="1" ht="14.25">
      <c r="A31" s="21">
        <v>26</v>
      </c>
      <c r="B31" s="22" t="s">
        <v>78</v>
      </c>
      <c r="C31" s="22" t="s">
        <v>79</v>
      </c>
      <c r="D31" s="31" t="s">
        <v>80</v>
      </c>
      <c r="E31" s="23">
        <v>327</v>
      </c>
      <c r="F31" s="22">
        <v>1032</v>
      </c>
      <c r="G31" s="29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v>6</v>
      </c>
      <c r="S31" s="25">
        <v>14</v>
      </c>
      <c r="T31" s="25">
        <f t="shared" si="0"/>
        <v>2</v>
      </c>
      <c r="U31" s="25">
        <f t="shared" si="1"/>
        <v>110</v>
      </c>
      <c r="V31" s="16">
        <f t="shared" si="2"/>
        <v>6</v>
      </c>
      <c r="W31" s="26">
        <f t="shared" si="3"/>
        <v>14</v>
      </c>
    </row>
    <row r="32" spans="1:23" s="26" customFormat="1" ht="14.25">
      <c r="A32" s="21">
        <v>27</v>
      </c>
      <c r="B32" s="22" t="s">
        <v>27</v>
      </c>
      <c r="C32" s="22" t="s">
        <v>81</v>
      </c>
      <c r="D32" s="27" t="s">
        <v>29</v>
      </c>
      <c r="E32" s="23">
        <v>120538</v>
      </c>
      <c r="F32" s="22">
        <v>1078</v>
      </c>
      <c r="G32" s="29"/>
      <c r="H32" s="25"/>
      <c r="I32" s="25">
        <v>7</v>
      </c>
      <c r="J32" s="25"/>
      <c r="K32" s="25"/>
      <c r="L32" s="25">
        <v>17</v>
      </c>
      <c r="M32" s="25"/>
      <c r="N32" s="25"/>
      <c r="O32" s="25"/>
      <c r="P32" s="25"/>
      <c r="Q32" s="25"/>
      <c r="R32" s="25">
        <v>14</v>
      </c>
      <c r="S32" s="25"/>
      <c r="T32" s="25">
        <f t="shared" si="0"/>
        <v>3</v>
      </c>
      <c r="U32" s="25">
        <f t="shared" si="1"/>
        <v>110</v>
      </c>
      <c r="V32" s="16">
        <f t="shared" si="2"/>
        <v>7</v>
      </c>
      <c r="W32" s="26">
        <f t="shared" si="3"/>
        <v>14</v>
      </c>
    </row>
    <row r="33" spans="1:23" s="26" customFormat="1" ht="14.25">
      <c r="A33" s="21">
        <v>28</v>
      </c>
      <c r="B33" s="22" t="s">
        <v>82</v>
      </c>
      <c r="C33" s="22" t="s">
        <v>83</v>
      </c>
      <c r="D33" s="22" t="s">
        <v>57</v>
      </c>
      <c r="E33" s="23">
        <v>3776</v>
      </c>
      <c r="F33" s="22">
        <v>1155</v>
      </c>
      <c r="G33" s="29"/>
      <c r="H33" s="25"/>
      <c r="I33" s="25"/>
      <c r="J33" s="25"/>
      <c r="K33" s="25"/>
      <c r="L33" s="25">
        <v>4</v>
      </c>
      <c r="M33" s="25"/>
      <c r="N33" s="25"/>
      <c r="O33" s="25"/>
      <c r="P33" s="25"/>
      <c r="Q33" s="25"/>
      <c r="R33" s="25"/>
      <c r="S33" s="25"/>
      <c r="T33" s="25">
        <f t="shared" si="0"/>
        <v>1</v>
      </c>
      <c r="U33" s="25">
        <f t="shared" si="1"/>
        <v>112</v>
      </c>
      <c r="V33" s="16">
        <f t="shared" si="2"/>
        <v>4</v>
      </c>
      <c r="W33" s="26" t="e">
        <f t="shared" si="3"/>
        <v>#NUM!</v>
      </c>
    </row>
    <row r="34" spans="1:23" s="26" customFormat="1" ht="14.25">
      <c r="A34" s="21">
        <v>29</v>
      </c>
      <c r="B34" s="22" t="s">
        <v>84</v>
      </c>
      <c r="C34" s="22" t="s">
        <v>85</v>
      </c>
      <c r="D34" s="22" t="s">
        <v>57</v>
      </c>
      <c r="E34" s="23">
        <v>1381</v>
      </c>
      <c r="F34" s="22">
        <v>1155</v>
      </c>
      <c r="G34" s="29"/>
      <c r="H34" s="25"/>
      <c r="I34" s="25"/>
      <c r="J34" s="25"/>
      <c r="K34" s="25"/>
      <c r="L34" s="25"/>
      <c r="M34" s="25"/>
      <c r="N34" s="25"/>
      <c r="O34" s="25"/>
      <c r="P34" s="25"/>
      <c r="Q34" s="25">
        <v>4</v>
      </c>
      <c r="R34" s="25"/>
      <c r="S34" s="25"/>
      <c r="T34" s="25">
        <f t="shared" si="0"/>
        <v>1</v>
      </c>
      <c r="U34" s="25">
        <f t="shared" si="1"/>
        <v>112</v>
      </c>
      <c r="V34" s="16">
        <f t="shared" si="2"/>
        <v>4</v>
      </c>
      <c r="W34" s="26" t="e">
        <f t="shared" si="3"/>
        <v>#NUM!</v>
      </c>
    </row>
    <row r="35" spans="1:23" s="26" customFormat="1" ht="14.25">
      <c r="A35" s="21">
        <v>30</v>
      </c>
      <c r="B35" s="22" t="s">
        <v>86</v>
      </c>
      <c r="C35" s="22" t="s">
        <v>87</v>
      </c>
      <c r="D35" s="22" t="s">
        <v>26</v>
      </c>
      <c r="E35" s="23">
        <v>692</v>
      </c>
      <c r="F35" s="22">
        <v>1059</v>
      </c>
      <c r="G35" s="2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>
        <v>5</v>
      </c>
      <c r="T35" s="25">
        <f t="shared" si="0"/>
        <v>1</v>
      </c>
      <c r="U35" s="25">
        <f t="shared" si="1"/>
        <v>113</v>
      </c>
      <c r="V35" s="16">
        <f t="shared" si="2"/>
        <v>5</v>
      </c>
      <c r="W35" s="26" t="e">
        <f t="shared" si="3"/>
        <v>#NUM!</v>
      </c>
    </row>
    <row r="36" spans="1:23" s="26" customFormat="1" ht="14.25">
      <c r="A36" s="21">
        <v>31</v>
      </c>
      <c r="B36" s="22" t="s">
        <v>43</v>
      </c>
      <c r="C36" s="22" t="s">
        <v>88</v>
      </c>
      <c r="D36" s="22" t="s">
        <v>89</v>
      </c>
      <c r="E36" s="23">
        <v>531</v>
      </c>
      <c r="F36" s="22">
        <v>1047</v>
      </c>
      <c r="G36" s="24"/>
      <c r="H36" s="25">
        <v>5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>
        <f t="shared" si="0"/>
        <v>1</v>
      </c>
      <c r="U36" s="25">
        <f t="shared" si="1"/>
        <v>113</v>
      </c>
      <c r="V36" s="16">
        <f t="shared" si="2"/>
        <v>5</v>
      </c>
      <c r="W36" s="26" t="e">
        <f t="shared" si="3"/>
        <v>#NUM!</v>
      </c>
    </row>
    <row r="37" spans="1:23" s="26" customFormat="1" ht="14.25">
      <c r="A37" s="21">
        <v>32</v>
      </c>
      <c r="B37" s="27" t="s">
        <v>32</v>
      </c>
      <c r="C37" s="27" t="s">
        <v>90</v>
      </c>
      <c r="D37" s="27" t="s">
        <v>57</v>
      </c>
      <c r="E37" s="28">
        <v>4537</v>
      </c>
      <c r="F37" s="27">
        <v>1155</v>
      </c>
      <c r="G37" s="29"/>
      <c r="H37" s="25"/>
      <c r="I37" s="25"/>
      <c r="J37" s="25"/>
      <c r="K37" s="25"/>
      <c r="L37" s="25"/>
      <c r="M37" s="25"/>
      <c r="N37" s="25">
        <v>6</v>
      </c>
      <c r="O37" s="25"/>
      <c r="P37" s="25"/>
      <c r="Q37" s="25"/>
      <c r="R37" s="25"/>
      <c r="S37" s="25"/>
      <c r="T37" s="25">
        <f t="shared" si="0"/>
        <v>1</v>
      </c>
      <c r="U37" s="25">
        <f t="shared" si="1"/>
        <v>114</v>
      </c>
      <c r="V37" s="16">
        <f t="shared" si="2"/>
        <v>6</v>
      </c>
      <c r="W37" s="26" t="e">
        <f t="shared" si="3"/>
        <v>#NUM!</v>
      </c>
    </row>
    <row r="38" spans="1:23" s="26" customFormat="1" ht="14.25">
      <c r="A38" s="21">
        <v>33</v>
      </c>
      <c r="B38" s="22" t="s">
        <v>91</v>
      </c>
      <c r="C38" s="22" t="s">
        <v>54</v>
      </c>
      <c r="D38" s="22" t="s">
        <v>92</v>
      </c>
      <c r="E38" s="23">
        <v>23395</v>
      </c>
      <c r="F38" s="22">
        <v>1290</v>
      </c>
      <c r="G38" s="29"/>
      <c r="H38" s="25"/>
      <c r="I38" s="25"/>
      <c r="J38" s="25"/>
      <c r="K38" s="25"/>
      <c r="L38" s="25"/>
      <c r="M38" s="25"/>
      <c r="N38" s="25"/>
      <c r="O38" s="25"/>
      <c r="P38" s="25"/>
      <c r="Q38" s="25">
        <v>7</v>
      </c>
      <c r="R38" s="25"/>
      <c r="S38" s="25"/>
      <c r="T38" s="25">
        <f t="shared" si="0"/>
        <v>1</v>
      </c>
      <c r="U38" s="25">
        <f t="shared" si="1"/>
        <v>115</v>
      </c>
      <c r="V38" s="16">
        <f t="shared" si="2"/>
        <v>7</v>
      </c>
      <c r="W38" s="26" t="e">
        <f t="shared" si="3"/>
        <v>#NUM!</v>
      </c>
    </row>
    <row r="39" spans="1:23" s="26" customFormat="1" ht="14.25">
      <c r="A39" s="21">
        <v>34</v>
      </c>
      <c r="B39" s="30" t="s">
        <v>93</v>
      </c>
      <c r="C39" s="27" t="s">
        <v>94</v>
      </c>
      <c r="D39" s="27" t="s">
        <v>29</v>
      </c>
      <c r="E39" s="23">
        <v>130527</v>
      </c>
      <c r="F39" s="27">
        <v>1078</v>
      </c>
      <c r="G39" s="29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>
        <v>8</v>
      </c>
      <c r="T39" s="25">
        <f t="shared" si="0"/>
        <v>1</v>
      </c>
      <c r="U39" s="25">
        <f t="shared" si="1"/>
        <v>116</v>
      </c>
      <c r="V39" s="16">
        <f t="shared" si="2"/>
        <v>8</v>
      </c>
      <c r="W39" s="26" t="e">
        <f t="shared" si="3"/>
        <v>#NUM!</v>
      </c>
    </row>
    <row r="40" spans="1:23" s="26" customFormat="1" ht="14.25">
      <c r="A40" s="21">
        <v>35</v>
      </c>
      <c r="B40" s="22" t="s">
        <v>95</v>
      </c>
      <c r="C40" s="22" t="s">
        <v>96</v>
      </c>
      <c r="D40" s="22" t="s">
        <v>97</v>
      </c>
      <c r="E40" s="23"/>
      <c r="F40" s="22">
        <v>1175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>
        <v>8</v>
      </c>
      <c r="R40" s="25"/>
      <c r="S40" s="25"/>
      <c r="T40" s="25">
        <f t="shared" si="0"/>
        <v>1</v>
      </c>
      <c r="U40" s="25">
        <f t="shared" si="1"/>
        <v>116</v>
      </c>
      <c r="V40" s="16">
        <f t="shared" si="2"/>
        <v>8</v>
      </c>
      <c r="W40" s="26" t="e">
        <f t="shared" si="3"/>
        <v>#NUM!</v>
      </c>
    </row>
    <row r="41" spans="1:23" s="26" customFormat="1" ht="14.25">
      <c r="A41" s="21">
        <v>36</v>
      </c>
      <c r="B41" s="27" t="s">
        <v>98</v>
      </c>
      <c r="C41" s="27" t="s">
        <v>99</v>
      </c>
      <c r="D41" s="27" t="s">
        <v>100</v>
      </c>
      <c r="E41" s="28"/>
      <c r="F41" s="27">
        <v>1101</v>
      </c>
      <c r="G41" s="29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>
        <v>9</v>
      </c>
      <c r="S41" s="25"/>
      <c r="T41" s="25">
        <f t="shared" si="0"/>
        <v>1</v>
      </c>
      <c r="U41" s="25">
        <f t="shared" si="1"/>
        <v>117</v>
      </c>
      <c r="V41" s="16">
        <f t="shared" si="2"/>
        <v>9</v>
      </c>
      <c r="W41" s="26" t="e">
        <f t="shared" si="3"/>
        <v>#NUM!</v>
      </c>
    </row>
    <row r="42" spans="1:23" s="26" customFormat="1" ht="14.25">
      <c r="A42" s="21">
        <v>37</v>
      </c>
      <c r="B42" s="22" t="s">
        <v>101</v>
      </c>
      <c r="C42" s="22" t="s">
        <v>102</v>
      </c>
      <c r="D42" s="27" t="s">
        <v>29</v>
      </c>
      <c r="E42" s="23">
        <v>123640</v>
      </c>
      <c r="F42" s="22">
        <v>1078</v>
      </c>
      <c r="G42" s="2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>
        <v>9</v>
      </c>
      <c r="T42" s="25">
        <f t="shared" si="0"/>
        <v>1</v>
      </c>
      <c r="U42" s="25">
        <f t="shared" si="1"/>
        <v>117</v>
      </c>
      <c r="V42" s="16">
        <f t="shared" si="2"/>
        <v>9</v>
      </c>
      <c r="W42" s="26" t="e">
        <f t="shared" si="3"/>
        <v>#NUM!</v>
      </c>
    </row>
    <row r="43" spans="1:23" s="26" customFormat="1" ht="14.25">
      <c r="A43" s="21">
        <v>38</v>
      </c>
      <c r="B43" s="22" t="s">
        <v>34</v>
      </c>
      <c r="C43" s="22" t="s">
        <v>103</v>
      </c>
      <c r="D43" s="27" t="s">
        <v>29</v>
      </c>
      <c r="E43" s="23"/>
      <c r="F43" s="22">
        <v>1078</v>
      </c>
      <c r="G43" s="29"/>
      <c r="H43" s="25"/>
      <c r="I43" s="25"/>
      <c r="J43" s="25">
        <v>10</v>
      </c>
      <c r="K43" s="25"/>
      <c r="L43" s="25"/>
      <c r="M43" s="25"/>
      <c r="N43" s="25"/>
      <c r="O43" s="25"/>
      <c r="P43" s="25"/>
      <c r="Q43" s="25"/>
      <c r="R43" s="25"/>
      <c r="S43" s="25"/>
      <c r="T43" s="25">
        <f t="shared" si="0"/>
        <v>1</v>
      </c>
      <c r="U43" s="25">
        <f t="shared" si="1"/>
        <v>118</v>
      </c>
      <c r="V43" s="16">
        <f t="shared" si="2"/>
        <v>10</v>
      </c>
      <c r="W43" s="26" t="e">
        <f t="shared" si="3"/>
        <v>#NUM!</v>
      </c>
    </row>
    <row r="44" spans="1:23" s="26" customFormat="1" ht="14.25">
      <c r="A44" s="21">
        <v>39</v>
      </c>
      <c r="B44" s="27" t="s">
        <v>104</v>
      </c>
      <c r="C44" s="27" t="s">
        <v>39</v>
      </c>
      <c r="D44" s="27" t="s">
        <v>92</v>
      </c>
      <c r="E44" s="28">
        <v>26955</v>
      </c>
      <c r="F44" s="27">
        <v>1290</v>
      </c>
      <c r="G44" s="29"/>
      <c r="H44" s="25"/>
      <c r="I44" s="25"/>
      <c r="J44" s="25"/>
      <c r="K44" s="25"/>
      <c r="L44" s="25"/>
      <c r="M44" s="25"/>
      <c r="N44" s="25"/>
      <c r="O44" s="25"/>
      <c r="P44" s="25"/>
      <c r="Q44" s="25">
        <v>10</v>
      </c>
      <c r="R44" s="25"/>
      <c r="S44" s="25"/>
      <c r="T44" s="25">
        <f t="shared" si="0"/>
        <v>1</v>
      </c>
      <c r="U44" s="25">
        <f t="shared" si="1"/>
        <v>118</v>
      </c>
      <c r="V44" s="16">
        <f t="shared" si="2"/>
        <v>10</v>
      </c>
      <c r="W44" s="26" t="e">
        <f t="shared" si="3"/>
        <v>#NUM!</v>
      </c>
    </row>
    <row r="45" spans="1:23" s="26" customFormat="1" ht="14.25">
      <c r="A45" s="21">
        <v>40</v>
      </c>
      <c r="B45" s="22" t="s">
        <v>105</v>
      </c>
      <c r="C45" s="22" t="s">
        <v>106</v>
      </c>
      <c r="D45" s="27" t="s">
        <v>29</v>
      </c>
      <c r="E45" s="23">
        <v>130505</v>
      </c>
      <c r="F45" s="27">
        <v>1078</v>
      </c>
      <c r="G45" s="29"/>
      <c r="H45" s="25"/>
      <c r="I45" s="25"/>
      <c r="J45" s="25"/>
      <c r="K45" s="25"/>
      <c r="L45" s="25"/>
      <c r="M45" s="25"/>
      <c r="N45" s="25"/>
      <c r="O45" s="25"/>
      <c r="P45" s="25"/>
      <c r="Q45" s="25">
        <v>11</v>
      </c>
      <c r="R45" s="25"/>
      <c r="S45" s="25"/>
      <c r="T45" s="25">
        <f t="shared" si="0"/>
        <v>1</v>
      </c>
      <c r="U45" s="25">
        <f t="shared" si="1"/>
        <v>119</v>
      </c>
      <c r="V45" s="16">
        <f t="shared" si="2"/>
        <v>11</v>
      </c>
      <c r="W45" s="26" t="e">
        <f t="shared" si="3"/>
        <v>#NUM!</v>
      </c>
    </row>
    <row r="46" spans="1:23" s="26" customFormat="1" ht="14.25">
      <c r="A46" s="21">
        <v>41</v>
      </c>
      <c r="B46" s="27" t="s">
        <v>107</v>
      </c>
      <c r="C46" s="27" t="s">
        <v>108</v>
      </c>
      <c r="D46" s="27" t="s">
        <v>29</v>
      </c>
      <c r="E46" s="28">
        <v>137831</v>
      </c>
      <c r="F46" s="27">
        <v>1078</v>
      </c>
      <c r="G46" s="29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v>11</v>
      </c>
      <c r="S46" s="25"/>
      <c r="T46" s="25">
        <f t="shared" si="0"/>
        <v>1</v>
      </c>
      <c r="U46" s="25">
        <f t="shared" si="1"/>
        <v>119</v>
      </c>
      <c r="V46" s="16">
        <f t="shared" si="2"/>
        <v>11</v>
      </c>
      <c r="W46" s="26" t="e">
        <f t="shared" si="3"/>
        <v>#NUM!</v>
      </c>
    </row>
    <row r="47" spans="1:23" s="26" customFormat="1" ht="14.25">
      <c r="A47" s="21">
        <v>42</v>
      </c>
      <c r="B47" s="21" t="s">
        <v>109</v>
      </c>
      <c r="C47" s="22" t="s">
        <v>110</v>
      </c>
      <c r="D47" s="22" t="s">
        <v>111</v>
      </c>
      <c r="E47" s="23">
        <v>2078</v>
      </c>
      <c r="F47" s="22">
        <v>1089</v>
      </c>
      <c r="G47" s="24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>
        <v>12</v>
      </c>
      <c r="T47" s="25">
        <f t="shared" si="0"/>
        <v>1</v>
      </c>
      <c r="U47" s="25">
        <f t="shared" si="1"/>
        <v>120</v>
      </c>
      <c r="V47" s="16">
        <f t="shared" si="2"/>
        <v>12</v>
      </c>
      <c r="W47" s="26" t="e">
        <f t="shared" si="3"/>
        <v>#NUM!</v>
      </c>
    </row>
    <row r="48" spans="1:23" s="26" customFormat="1" ht="14.25">
      <c r="A48" s="21">
        <v>43</v>
      </c>
      <c r="B48" s="21" t="s">
        <v>73</v>
      </c>
      <c r="C48" s="21" t="s">
        <v>112</v>
      </c>
      <c r="D48" s="21" t="s">
        <v>29</v>
      </c>
      <c r="E48" s="21">
        <v>142207</v>
      </c>
      <c r="F48" s="21">
        <v>1078</v>
      </c>
      <c r="G48" s="24"/>
      <c r="H48" s="25"/>
      <c r="I48" s="25"/>
      <c r="J48" s="25"/>
      <c r="K48" s="25"/>
      <c r="L48" s="25">
        <v>12</v>
      </c>
      <c r="M48" s="25"/>
      <c r="N48" s="25"/>
      <c r="O48" s="25"/>
      <c r="P48" s="25"/>
      <c r="Q48" s="25"/>
      <c r="R48" s="25"/>
      <c r="S48" s="25"/>
      <c r="T48" s="25">
        <f t="shared" si="0"/>
        <v>1</v>
      </c>
      <c r="U48" s="25">
        <f t="shared" si="1"/>
        <v>120</v>
      </c>
      <c r="V48" s="16">
        <f t="shared" si="2"/>
        <v>12</v>
      </c>
      <c r="W48" s="26" t="e">
        <f t="shared" si="3"/>
        <v>#NUM!</v>
      </c>
    </row>
    <row r="49" spans="1:23" s="26" customFormat="1" ht="14.25">
      <c r="A49" s="21">
        <v>44</v>
      </c>
      <c r="B49" s="21" t="s">
        <v>113</v>
      </c>
      <c r="C49" s="21" t="s">
        <v>114</v>
      </c>
      <c r="D49" s="27" t="s">
        <v>26</v>
      </c>
      <c r="E49" s="21">
        <v>945</v>
      </c>
      <c r="F49" s="21">
        <v>1059</v>
      </c>
      <c r="G49" s="24"/>
      <c r="H49" s="25"/>
      <c r="I49" s="25"/>
      <c r="J49" s="25">
        <v>12</v>
      </c>
      <c r="K49" s="25"/>
      <c r="L49" s="25"/>
      <c r="M49" s="25"/>
      <c r="N49" s="25"/>
      <c r="O49" s="25"/>
      <c r="P49" s="25"/>
      <c r="Q49" s="25"/>
      <c r="R49" s="25"/>
      <c r="S49" s="25"/>
      <c r="T49" s="25">
        <f t="shared" si="0"/>
        <v>1</v>
      </c>
      <c r="U49" s="25">
        <f t="shared" si="1"/>
        <v>120</v>
      </c>
      <c r="V49" s="16">
        <f t="shared" si="2"/>
        <v>12</v>
      </c>
      <c r="W49" s="26" t="e">
        <f t="shared" si="3"/>
        <v>#NUM!</v>
      </c>
    </row>
    <row r="50" spans="1:23" s="26" customFormat="1" ht="14.25">
      <c r="A50" s="21">
        <v>45</v>
      </c>
      <c r="B50" s="21" t="s">
        <v>115</v>
      </c>
      <c r="C50" s="21" t="s">
        <v>116</v>
      </c>
      <c r="D50" s="21" t="s">
        <v>117</v>
      </c>
      <c r="E50" s="21">
        <v>480</v>
      </c>
      <c r="F50" s="21">
        <v>1173</v>
      </c>
      <c r="G50" s="24"/>
      <c r="H50" s="32"/>
      <c r="I50" s="32"/>
      <c r="J50" s="32"/>
      <c r="K50" s="32"/>
      <c r="L50" s="32"/>
      <c r="M50" s="32">
        <v>12</v>
      </c>
      <c r="N50" s="32"/>
      <c r="O50" s="32"/>
      <c r="P50" s="25"/>
      <c r="Q50" s="32"/>
      <c r="R50" s="32"/>
      <c r="S50" s="32"/>
      <c r="T50" s="25">
        <f t="shared" si="0"/>
        <v>1</v>
      </c>
      <c r="U50" s="25">
        <f t="shared" si="1"/>
        <v>120</v>
      </c>
      <c r="V50" s="16">
        <f t="shared" si="2"/>
        <v>12</v>
      </c>
      <c r="W50" s="26" t="e">
        <f t="shared" si="3"/>
        <v>#NUM!</v>
      </c>
    </row>
    <row r="51" spans="1:23" s="26" customFormat="1" ht="14.25">
      <c r="A51" s="21">
        <v>46</v>
      </c>
      <c r="B51" s="21" t="s">
        <v>109</v>
      </c>
      <c r="C51" s="22" t="s">
        <v>110</v>
      </c>
      <c r="D51" s="22" t="s">
        <v>42</v>
      </c>
      <c r="E51" s="23">
        <v>20756</v>
      </c>
      <c r="F51" s="22">
        <v>1116</v>
      </c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v>13</v>
      </c>
      <c r="S51" s="25"/>
      <c r="T51" s="25">
        <f t="shared" si="0"/>
        <v>1</v>
      </c>
      <c r="U51" s="25">
        <f t="shared" si="1"/>
        <v>121</v>
      </c>
      <c r="V51" s="16">
        <f t="shared" si="2"/>
        <v>13</v>
      </c>
      <c r="W51" s="26" t="e">
        <f t="shared" si="3"/>
        <v>#NUM!</v>
      </c>
    </row>
    <row r="52" spans="1:23" s="26" customFormat="1" ht="14.25">
      <c r="A52" s="21">
        <v>47</v>
      </c>
      <c r="B52" s="22" t="s">
        <v>118</v>
      </c>
      <c r="C52" s="22" t="s">
        <v>119</v>
      </c>
      <c r="D52" s="22" t="s">
        <v>42</v>
      </c>
      <c r="E52" s="23">
        <v>22544</v>
      </c>
      <c r="F52" s="22">
        <v>1116</v>
      </c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>
        <v>17</v>
      </c>
      <c r="T52" s="25">
        <f t="shared" si="0"/>
        <v>1</v>
      </c>
      <c r="U52" s="25">
        <f t="shared" si="1"/>
        <v>125</v>
      </c>
      <c r="V52" s="16">
        <f t="shared" si="2"/>
        <v>17</v>
      </c>
      <c r="W52" s="26" t="e">
        <f t="shared" si="3"/>
        <v>#NUM!</v>
      </c>
    </row>
    <row r="53" spans="1:23" s="26" customFormat="1" ht="14.25">
      <c r="A53" s="21">
        <v>48</v>
      </c>
      <c r="B53" s="22" t="s">
        <v>120</v>
      </c>
      <c r="C53" s="22" t="s">
        <v>121</v>
      </c>
      <c r="D53" s="22" t="s">
        <v>26</v>
      </c>
      <c r="E53" s="23">
        <v>279</v>
      </c>
      <c r="F53" s="22">
        <v>1059</v>
      </c>
      <c r="G53" s="24"/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4">
        <v>17</v>
      </c>
      <c r="S53" s="34"/>
      <c r="T53" s="34">
        <f t="shared" si="0"/>
        <v>1</v>
      </c>
      <c r="U53" s="35">
        <f t="shared" si="1"/>
        <v>125</v>
      </c>
      <c r="V53" s="16">
        <f t="shared" si="2"/>
        <v>17</v>
      </c>
      <c r="W53" s="26" t="e">
        <f t="shared" si="3"/>
        <v>#NUM!</v>
      </c>
    </row>
    <row r="54" spans="7:22" s="26" customFormat="1" ht="14.25">
      <c r="G54" s="36"/>
      <c r="P54" s="6"/>
      <c r="T54" s="6"/>
      <c r="U54" s="6"/>
      <c r="V54" s="16"/>
    </row>
    <row r="55" spans="7:22" s="26" customFormat="1" ht="14.25">
      <c r="G55" s="36"/>
      <c r="P55" s="6"/>
      <c r="T55" s="6"/>
      <c r="U55" s="6"/>
      <c r="V55" s="16"/>
    </row>
    <row r="56" spans="7:22" s="26" customFormat="1" ht="14.25">
      <c r="G56" s="36"/>
      <c r="P56" s="6"/>
      <c r="T56" s="6"/>
      <c r="U56" s="6"/>
      <c r="V56" s="16"/>
    </row>
    <row r="57" spans="7:22" s="26" customFormat="1" ht="15">
      <c r="G57" s="36"/>
      <c r="I57" s="37"/>
      <c r="P57" s="6"/>
      <c r="T57" s="6"/>
      <c r="U57" s="6"/>
      <c r="V57" s="16"/>
    </row>
    <row r="58" spans="7:22" s="26" customFormat="1" ht="15">
      <c r="G58" s="36"/>
      <c r="I58" s="37"/>
      <c r="P58" s="6"/>
      <c r="T58" s="6"/>
      <c r="U58" s="6"/>
      <c r="V58" s="16"/>
    </row>
    <row r="59" spans="7:22" s="26" customFormat="1" ht="15">
      <c r="G59" s="36"/>
      <c r="I59" s="37"/>
      <c r="P59" s="6"/>
      <c r="T59" s="6"/>
      <c r="U59" s="6"/>
      <c r="V59" s="16"/>
    </row>
    <row r="60" spans="7:22" s="26" customFormat="1" ht="14.25">
      <c r="G60" s="36"/>
      <c r="I60" s="1"/>
      <c r="P60" s="6"/>
      <c r="T60" s="6"/>
      <c r="U60" s="6"/>
      <c r="V60" s="16"/>
    </row>
    <row r="61" spans="7:22" s="26" customFormat="1" ht="14.25">
      <c r="G61" s="36"/>
      <c r="I61" s="1"/>
      <c r="P61" s="6"/>
      <c r="T61" s="6"/>
      <c r="U61" s="6"/>
      <c r="V61" s="16"/>
    </row>
    <row r="62" spans="7:22" s="26" customFormat="1" ht="14.25">
      <c r="G62" s="36"/>
      <c r="I62" s="1"/>
      <c r="P62" s="6"/>
      <c r="T62" s="6"/>
      <c r="U62" s="6"/>
      <c r="V62" s="16"/>
    </row>
    <row r="63" spans="7:22" s="26" customFormat="1" ht="14.25">
      <c r="G63" s="36"/>
      <c r="I63" s="1"/>
      <c r="P63" s="6"/>
      <c r="T63" s="6"/>
      <c r="U63" s="6"/>
      <c r="V63" s="16"/>
    </row>
    <row r="64" spans="7:22" s="26" customFormat="1" ht="14.25">
      <c r="G64" s="36"/>
      <c r="I64" s="1"/>
      <c r="P64" s="6"/>
      <c r="T64" s="6"/>
      <c r="U64" s="6"/>
      <c r="V64" s="16"/>
    </row>
    <row r="65" spans="7:22" s="26" customFormat="1" ht="14.25">
      <c r="G65" s="36"/>
      <c r="I65" s="1"/>
      <c r="P65" s="6"/>
      <c r="T65" s="6"/>
      <c r="U65" s="6"/>
      <c r="V65" s="16"/>
    </row>
    <row r="66" spans="7:22" s="26" customFormat="1" ht="14.25">
      <c r="G66" s="36"/>
      <c r="I66" s="1"/>
      <c r="P66" s="6"/>
      <c r="T66" s="6"/>
      <c r="U66" s="6"/>
      <c r="V66" s="16"/>
    </row>
    <row r="67" spans="7:22" s="37" customFormat="1" ht="15">
      <c r="G67" s="38"/>
      <c r="I67" s="1"/>
      <c r="P67" s="39"/>
      <c r="T67" s="6"/>
      <c r="U67" s="6"/>
      <c r="V67" s="40"/>
    </row>
    <row r="68" spans="7:22" s="37" customFormat="1" ht="15">
      <c r="G68" s="38"/>
      <c r="I68" s="1"/>
      <c r="P68" s="39"/>
      <c r="T68" s="6"/>
      <c r="U68" s="6"/>
      <c r="V68" s="40"/>
    </row>
    <row r="69" spans="7:22" s="37" customFormat="1" ht="15">
      <c r="G69" s="38"/>
      <c r="P69" s="39"/>
      <c r="T69" s="6"/>
      <c r="U69" s="6"/>
      <c r="V69" s="40"/>
    </row>
    <row r="70" spans="7:22" s="37" customFormat="1" ht="15">
      <c r="G70" s="38"/>
      <c r="I70" s="1"/>
      <c r="P70" s="39"/>
      <c r="T70" s="6"/>
      <c r="U70" s="6"/>
      <c r="V70" s="40"/>
    </row>
    <row r="71" spans="7:22" s="37" customFormat="1" ht="15">
      <c r="G71" s="38"/>
      <c r="I71" s="1"/>
      <c r="P71" s="39"/>
      <c r="T71" s="6"/>
      <c r="U71" s="6"/>
      <c r="V71" s="40"/>
    </row>
    <row r="72" spans="7:22" s="37" customFormat="1" ht="15">
      <c r="G72" s="38"/>
      <c r="P72" s="39"/>
      <c r="T72" s="6"/>
      <c r="U72" s="6"/>
      <c r="V72" s="40"/>
    </row>
    <row r="73" spans="7:22" s="37" customFormat="1" ht="15">
      <c r="G73" s="38"/>
      <c r="I73" s="1"/>
      <c r="P73" s="39"/>
      <c r="T73" s="6"/>
      <c r="U73" s="6"/>
      <c r="V73" s="40"/>
    </row>
    <row r="74" spans="7:22" s="37" customFormat="1" ht="15">
      <c r="G74" s="38"/>
      <c r="I74" s="1"/>
      <c r="P74" s="39"/>
      <c r="T74" s="6"/>
      <c r="U74" s="6"/>
      <c r="V74" s="40"/>
    </row>
    <row r="75" spans="7:22" s="37" customFormat="1" ht="15">
      <c r="G75" s="38"/>
      <c r="P75" s="39"/>
      <c r="T75" s="6"/>
      <c r="U75" s="6"/>
      <c r="V75" s="40"/>
    </row>
    <row r="76" spans="7:22" s="37" customFormat="1" ht="15">
      <c r="G76" s="38"/>
      <c r="I76" s="1"/>
      <c r="P76" s="39"/>
      <c r="T76" s="6"/>
      <c r="U76" s="6"/>
      <c r="V76" s="40"/>
    </row>
    <row r="77" spans="7:22" s="37" customFormat="1" ht="15">
      <c r="G77" s="38"/>
      <c r="I77" s="1"/>
      <c r="P77" s="39"/>
      <c r="T77" s="6"/>
      <c r="U77" s="6"/>
      <c r="V77" s="40"/>
    </row>
    <row r="78" spans="7:22" s="37" customFormat="1" ht="15">
      <c r="G78" s="38"/>
      <c r="P78" s="39"/>
      <c r="T78" s="6"/>
      <c r="U78" s="6"/>
      <c r="V78" s="40"/>
    </row>
    <row r="79" spans="7:22" s="37" customFormat="1" ht="15">
      <c r="G79" s="38"/>
      <c r="I79" s="1"/>
      <c r="P79" s="39"/>
      <c r="T79" s="6"/>
      <c r="U79" s="6"/>
      <c r="V79" s="40"/>
    </row>
    <row r="80" spans="7:22" s="37" customFormat="1" ht="15">
      <c r="G80" s="38"/>
      <c r="I80" s="1"/>
      <c r="P80" s="39"/>
      <c r="T80" s="6"/>
      <c r="U80" s="6"/>
      <c r="V80" s="40"/>
    </row>
    <row r="81" spans="7:22" s="37" customFormat="1" ht="15">
      <c r="G81" s="38"/>
      <c r="P81" s="39"/>
      <c r="T81" s="6"/>
      <c r="U81" s="6"/>
      <c r="V81" s="40"/>
    </row>
    <row r="82" spans="7:22" s="37" customFormat="1" ht="15">
      <c r="G82" s="38"/>
      <c r="I82" s="26"/>
      <c r="P82" s="39"/>
      <c r="T82" s="6"/>
      <c r="U82" s="6"/>
      <c r="V82" s="40"/>
    </row>
    <row r="83" spans="7:22" s="37" customFormat="1" ht="15">
      <c r="G83" s="38"/>
      <c r="I83" s="26"/>
      <c r="P83" s="39"/>
      <c r="T83" s="6"/>
      <c r="U83" s="6"/>
      <c r="V83" s="40"/>
    </row>
    <row r="84" spans="7:22" s="37" customFormat="1" ht="15">
      <c r="G84" s="38"/>
      <c r="I84" s="26"/>
      <c r="P84" s="39"/>
      <c r="T84" s="6"/>
      <c r="U84" s="6"/>
      <c r="V84" s="40"/>
    </row>
    <row r="85" spans="7:22" s="37" customFormat="1" ht="15">
      <c r="G85" s="38"/>
      <c r="I85" s="26"/>
      <c r="P85" s="39"/>
      <c r="T85" s="6"/>
      <c r="U85" s="6"/>
      <c r="V85" s="40"/>
    </row>
    <row r="86" spans="7:22" s="37" customFormat="1" ht="15">
      <c r="G86" s="38"/>
      <c r="I86" s="26"/>
      <c r="P86" s="39"/>
      <c r="T86" s="6"/>
      <c r="U86" s="6"/>
      <c r="V86" s="40"/>
    </row>
    <row r="87" spans="7:22" s="37" customFormat="1" ht="15">
      <c r="G87" s="38"/>
      <c r="I87" s="26"/>
      <c r="P87" s="39"/>
      <c r="T87" s="6"/>
      <c r="U87" s="6"/>
      <c r="V87" s="40"/>
    </row>
    <row r="88" spans="7:22" s="37" customFormat="1" ht="15">
      <c r="G88" s="38"/>
      <c r="I88" s="26"/>
      <c r="P88" s="39"/>
      <c r="T88" s="6"/>
      <c r="U88" s="6"/>
      <c r="V88" s="40"/>
    </row>
    <row r="89" spans="7:22" s="37" customFormat="1" ht="15">
      <c r="G89" s="38"/>
      <c r="I89" s="26"/>
      <c r="P89" s="39"/>
      <c r="T89" s="6"/>
      <c r="U89" s="6"/>
      <c r="V89" s="40"/>
    </row>
    <row r="90" spans="7:22" s="37" customFormat="1" ht="15">
      <c r="G90" s="38"/>
      <c r="I90" s="26"/>
      <c r="P90" s="39"/>
      <c r="T90" s="6"/>
      <c r="U90" s="6"/>
      <c r="V90" s="40"/>
    </row>
    <row r="91" spans="7:22" s="37" customFormat="1" ht="15">
      <c r="G91" s="38"/>
      <c r="I91" s="26"/>
      <c r="P91" s="39"/>
      <c r="T91" s="6"/>
      <c r="U91" s="6"/>
      <c r="V91" s="40"/>
    </row>
    <row r="92" spans="7:22" s="37" customFormat="1" ht="15">
      <c r="G92" s="38"/>
      <c r="P92" s="39"/>
      <c r="T92" s="6"/>
      <c r="U92" s="6"/>
      <c r="V92" s="40"/>
    </row>
    <row r="93" spans="7:22" s="37" customFormat="1" ht="15">
      <c r="G93" s="38"/>
      <c r="P93" s="39"/>
      <c r="T93" s="6"/>
      <c r="U93" s="6"/>
      <c r="V93" s="40"/>
    </row>
    <row r="94" ht="15">
      <c r="I94" s="37"/>
    </row>
    <row r="95" ht="15">
      <c r="I95" s="37"/>
    </row>
    <row r="96" ht="15">
      <c r="I96" s="37"/>
    </row>
    <row r="97" ht="15">
      <c r="I97" s="37"/>
    </row>
    <row r="98" ht="15">
      <c r="I98" s="37"/>
    </row>
    <row r="99" ht="15">
      <c r="I99" s="37"/>
    </row>
    <row r="100" ht="15">
      <c r="I100" s="37"/>
    </row>
    <row r="101" ht="15">
      <c r="I101" s="37"/>
    </row>
    <row r="102" ht="15">
      <c r="I102" s="37"/>
    </row>
    <row r="103" ht="15">
      <c r="I103" s="37"/>
    </row>
    <row r="104" ht="15">
      <c r="I104" s="37"/>
    </row>
    <row r="105" ht="15">
      <c r="I105" s="37"/>
    </row>
    <row r="106" ht="15">
      <c r="I106" s="37"/>
    </row>
    <row r="107" ht="15">
      <c r="I107" s="37"/>
    </row>
    <row r="108" ht="15">
      <c r="I108" s="37"/>
    </row>
    <row r="109" ht="15">
      <c r="I109" s="37"/>
    </row>
    <row r="110" ht="15">
      <c r="I110" s="37"/>
    </row>
    <row r="111" ht="15">
      <c r="I111" s="37"/>
    </row>
    <row r="112" ht="15">
      <c r="I112" s="37"/>
    </row>
    <row r="113" ht="15">
      <c r="I113" s="37"/>
    </row>
  </sheetData>
  <printOptions horizontalCentered="1"/>
  <pageMargins left="0.4722222222222222" right="0.5506944444444445" top="0.7479166666666667" bottom="0.5506944444444445" header="0" footer="0"/>
  <pageSetup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Jules</dc:creator>
  <cp:keywords/>
  <dc:description/>
  <cp:lastModifiedBy>Jules</cp:lastModifiedBy>
  <dcterms:created xsi:type="dcterms:W3CDTF">2005-06-26T19:51:22Z</dcterms:created>
  <dcterms:modified xsi:type="dcterms:W3CDTF">2005-07-21T07:44:05Z</dcterms:modified>
  <cp:category/>
  <cp:version/>
  <cp:contentType/>
  <cp:contentStatus/>
</cp:coreProperties>
</file>